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Default Extension="vml" ContentType="application/vnd.openxmlformats-officedocument.vmlDrawing"/>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comments77.xml" ContentType="application/vnd.openxmlformats-officedocument.spreadsheetml.comments+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1850" windowHeight="5325" tabRatio="954" activeTab="0"/>
  </bookViews>
  <sheets>
    <sheet name="Intro" sheetId="1" r:id="rId1"/>
    <sheet name="Gen" sheetId="2" r:id="rId2"/>
    <sheet name="Base" sheetId="3" r:id="rId3"/>
    <sheet name="Base_S" sheetId="4" r:id="rId4"/>
    <sheet name="AL" sheetId="5" r:id="rId5"/>
    <sheet name="AL_D" sheetId="6" r:id="rId6"/>
    <sheet name="AT" sheetId="7" r:id="rId7"/>
    <sheet name="AT_D" sheetId="8" r:id="rId8"/>
    <sheet name="BA" sheetId="9" r:id="rId9"/>
    <sheet name="BA_D" sheetId="10" r:id="rId10"/>
    <sheet name="CC" sheetId="11" r:id="rId11"/>
    <sheet name="CC_D" sheetId="12" r:id="rId12"/>
    <sheet name="CD" sheetId="13" r:id="rId13"/>
    <sheet name="CG" sheetId="14" r:id="rId14"/>
    <sheet name="CG_D" sheetId="15" r:id="rId15"/>
    <sheet name="CN" sheetId="16" r:id="rId16"/>
    <sheet name="CN_D" sheetId="17" r:id="rId17"/>
    <sheet name="CT" sheetId="18" r:id="rId18"/>
    <sheet name="CT_D" sheetId="19" r:id="rId19"/>
    <sheet name="GA" sheetId="20" r:id="rId20"/>
    <sheet name="GA_D" sheetId="21" r:id="rId21"/>
    <sheet name="IM" sheetId="22" r:id="rId22"/>
    <sheet name="IM_D" sheetId="23" r:id="rId23"/>
    <sheet name="LV" sheetId="24" r:id="rId24"/>
    <sheet name="LV_D" sheetId="25" r:id="rId25"/>
    <sheet name="MA" sheetId="26" r:id="rId26"/>
    <sheet name="MA_D" sheetId="27" r:id="rId27"/>
    <sheet name="MC" sheetId="28" r:id="rId28"/>
    <sheet name="MC_D" sheetId="29" r:id="rId29"/>
    <sheet name="OC" sheetId="30" r:id="rId30"/>
    <sheet name="OC_D" sheetId="31" r:id="rId31"/>
    <sheet name="PL" sheetId="32" r:id="rId32"/>
    <sheet name="PL_D" sheetId="33" r:id="rId33"/>
    <sheet name="RP" sheetId="34" r:id="rId34"/>
    <sheet name="RP_D" sheetId="35" r:id="rId35"/>
    <sheet name="RS" sheetId="36" r:id="rId36"/>
    <sheet name="RS_D" sheetId="37" r:id="rId37"/>
    <sheet name="RT" sheetId="38" r:id="rId38"/>
    <sheet name="RT_D" sheetId="39" r:id="rId39"/>
    <sheet name="TR" sheetId="40" r:id="rId40"/>
    <sheet name="TR_D" sheetId="41" r:id="rId41"/>
    <sheet name="Relignment" sheetId="42" r:id="rId42"/>
    <sheet name="Links" sheetId="43" r:id="rId43"/>
    <sheet name="CC_N" sheetId="44" r:id="rId44"/>
    <sheet name="FV_N" sheetId="45" r:id="rId45"/>
    <sheet name="PL_N" sheetId="46" r:id="rId46"/>
    <sheet name="Base_O" sheetId="47" r:id="rId47"/>
    <sheet name="AL_O" sheetId="48" r:id="rId48"/>
    <sheet name="AM_O" sheetId="49" r:id="rId49"/>
    <sheet name="CA_O" sheetId="50" r:id="rId50"/>
    <sheet name="CB_O" sheetId="51" r:id="rId51"/>
    <sheet name="CE_O" sheetId="52" r:id="rId52"/>
    <sheet name="CD_O" sheetId="53" r:id="rId53"/>
    <sheet name="CI_O" sheetId="54" r:id="rId54"/>
    <sheet name="CG_O" sheetId="55" r:id="rId55"/>
    <sheet name="CM_O" sheetId="56" r:id="rId56"/>
    <sheet name="CN_O" sheetId="57" r:id="rId57"/>
    <sheet name="CO_O" sheetId="58" r:id="rId58"/>
    <sheet name="CP_O" sheetId="59" r:id="rId59"/>
    <sheet name="CR_O" sheetId="60" r:id="rId60"/>
    <sheet name="CT_O" sheetId="61" r:id="rId61"/>
    <sheet name="CS_O" sheetId="62" r:id="rId62"/>
    <sheet name="DI_O" sheetId="63" r:id="rId63"/>
    <sheet name="EQ_O" sheetId="64" r:id="rId64"/>
    <sheet name="HE_O" sheetId="65" r:id="rId65"/>
    <sheet name="HN_O" sheetId="66" r:id="rId66"/>
    <sheet name="IN_O" sheetId="67" r:id="rId67"/>
    <sheet name="IU_O" sheetId="68" r:id="rId68"/>
    <sheet name="IS_O" sheetId="69" r:id="rId69"/>
    <sheet name="MA_O" sheetId="70" r:id="rId70"/>
    <sheet name="MO_O" sheetId="71" r:id="rId71"/>
    <sheet name="OC_O" sheetId="72" r:id="rId72"/>
    <sheet name="OL_O" sheetId="73" r:id="rId73"/>
    <sheet name="MV_O" sheetId="74" r:id="rId74"/>
    <sheet name="CL_O" sheetId="75" r:id="rId75"/>
    <sheet name="PD_O" sheetId="76" r:id="rId76"/>
    <sheet name="PO_O" sheetId="77" r:id="rId77"/>
    <sheet name="RE_O" sheetId="78" r:id="rId78"/>
    <sheet name="RC_O" sheetId="79" r:id="rId79"/>
    <sheet name="RP_O" sheetId="80" r:id="rId80"/>
    <sheet name="RT_O" sheetId="81" r:id="rId81"/>
    <sheet name="RI_O" sheetId="82" r:id="rId82"/>
    <sheet name="TA_O" sheetId="83" r:id="rId83"/>
    <sheet name="SC_O" sheetId="84" r:id="rId84"/>
    <sheet name="SE_O" sheetId="85" r:id="rId85"/>
    <sheet name="SU_O" sheetId="86" r:id="rId86"/>
    <sheet name="dt" sheetId="87" r:id="rId87"/>
  </sheets>
  <definedNames>
    <definedName name="AL_">'AL'!$A$1</definedName>
    <definedName name="AL_D">'AL_D'!$A$1</definedName>
    <definedName name="AL_O">'AL_O'!$A$1</definedName>
    <definedName name="AM_O">'AM_O'!$A$1</definedName>
    <definedName name="AT_">'AT'!$A$1</definedName>
    <definedName name="AT_D">'AT_D'!$A$1</definedName>
    <definedName name="BA_">'BA'!$A$1</definedName>
    <definedName name="BA_D">'BA_D'!$A$1</definedName>
    <definedName name="Base">'Base'!$A$1</definedName>
    <definedName name="Base_O">'Base_O'!$A$1</definedName>
    <definedName name="CA_O">'CA_O'!$A$1</definedName>
    <definedName name="CB_O">'CB_O'!$A$1</definedName>
    <definedName name="CC_">'CC'!$A$1</definedName>
    <definedName name="CC_D">'CC_D'!$A$1</definedName>
    <definedName name="CC_N">'CC_N'!$A$1</definedName>
    <definedName name="CD_">'CD'!$A$1</definedName>
    <definedName name="CD_O">'CD_O'!$A$1</definedName>
    <definedName name="CE_O">'CE_O'!$A$1</definedName>
    <definedName name="CG_">'CG'!$A$1</definedName>
    <definedName name="CG_D">'CG_D'!$A$1</definedName>
    <definedName name="CG_O">'CG_O'!$A$1</definedName>
    <definedName name="CI_O">'CI_O'!$A$1</definedName>
    <definedName name="CL_O">'CL_O'!$A$1</definedName>
    <definedName name="CM_O">'CM_O'!$A$1</definedName>
    <definedName name="CN_">'CN'!$A$1</definedName>
    <definedName name="CN_D">'CN_D'!$A$1</definedName>
    <definedName name="CN_O">'CN_O'!$A$1</definedName>
    <definedName name="CO_O">'CO_O'!$A$1</definedName>
    <definedName name="CP_O">'CP_O'!$A$1</definedName>
    <definedName name="CR_O">'CR_O'!$A$1</definedName>
    <definedName name="CS_O">'CS_O'!$A$1</definedName>
    <definedName name="CT_">'CT'!$A$1</definedName>
    <definedName name="CT_D">'CT_D'!$A$1</definedName>
    <definedName name="CT_O">'CT_O'!$A$1</definedName>
    <definedName name="DI_O">'DI_O'!$A$1</definedName>
    <definedName name="EQ_O">'EQ_O'!$A$1</definedName>
    <definedName name="FV_N">'FV_N'!$A$1</definedName>
    <definedName name="GA_">'GA'!$A$1</definedName>
    <definedName name="GA_D">'GA_D'!$A$1</definedName>
    <definedName name="HE_O">'HE_O'!$A$1</definedName>
    <definedName name="HN_O">'HN_O'!$A$1</definedName>
    <definedName name="IM_">'IM'!$A$1</definedName>
    <definedName name="IM_D">'IM_D'!$A$1</definedName>
    <definedName name="IN_O">'IN_O'!$A$1</definedName>
    <definedName name="IS_O">'IS_O'!$A$1</definedName>
    <definedName name="IU_O">'IU_O'!$A$1</definedName>
    <definedName name="Links_">'Links'!$A$1</definedName>
    <definedName name="LV_">'LV'!$A$1</definedName>
    <definedName name="LV_D">'LV_D'!$A$1</definedName>
    <definedName name="MA_">'MA'!$A$1</definedName>
    <definedName name="MA_D">'MA_D'!$A$1</definedName>
    <definedName name="MA_O">'MA_O'!$A$1</definedName>
    <definedName name="MC_">'MC'!$A$1</definedName>
    <definedName name="MC_D">'MC_D'!$A$1</definedName>
    <definedName name="MO_O">'MO_O'!$A$1</definedName>
    <definedName name="MV_O">'MV_O'!$A$1</definedName>
    <definedName name="OC_">'OC'!$A$1</definedName>
    <definedName name="OC_D">'OC_D'!$A$1</definedName>
    <definedName name="OC_O">'OC_O'!$A$1</definedName>
    <definedName name="OL_O">'OL_O'!$A$1</definedName>
    <definedName name="PD_O">'PD_O'!$A$1</definedName>
    <definedName name="PL_">'PL'!$A$1</definedName>
    <definedName name="PL_D">'PL_D'!$A$1</definedName>
    <definedName name="PL_N">'PL_N'!$A$1</definedName>
    <definedName name="PO_O">'PO_O'!$A$1</definedName>
    <definedName name="RC_O">'RC_O'!$A$1</definedName>
    <definedName name="RE_O">'RE_O'!$A$1</definedName>
    <definedName name="RI_O">'RI_O'!$A$1</definedName>
    <definedName name="RP_">'RP'!$A$1</definedName>
    <definedName name="RP_D">'RP_D'!$A$1</definedName>
    <definedName name="RP_O">'RP_O'!$A$1</definedName>
    <definedName name="RS_">'RS'!$A$1</definedName>
    <definedName name="RS_D">'RS_D'!$A$1</definedName>
    <definedName name="RT_">'RT'!$A$1</definedName>
    <definedName name="RT_D">'RT_D'!$A$1</definedName>
    <definedName name="RT_O">'RT_O'!$A$1</definedName>
    <definedName name="SC_O">'SC_O'!$A$1</definedName>
    <definedName name="SE_O">'SE_O'!$A$1</definedName>
    <definedName name="SU_O">'SU_O'!$A$1</definedName>
    <definedName name="TA_O">'TA_O'!$A$1</definedName>
    <definedName name="TR_">'TR'!$A$1</definedName>
    <definedName name="TR_D">'TR_D'!$A$1</definedName>
  </definedNames>
  <calcPr fullCalcOnLoad="1"/>
</workbook>
</file>

<file path=xl/comments43.xml><?xml version="1.0" encoding="utf-8"?>
<comments xmlns="http://schemas.openxmlformats.org/spreadsheetml/2006/main">
  <authors>
    <author>Bartosz Ochocki</author>
  </authors>
  <commentList>
    <comment ref="F22" authorId="0">
      <text>
        <r>
          <rPr>
            <b/>
            <sz val="9"/>
            <rFont val="Tahoma"/>
            <family val="2"/>
          </rPr>
          <t>Bartosz Ochocki:</t>
        </r>
        <r>
          <rPr>
            <sz val="9"/>
            <rFont val="Tahoma"/>
            <family val="2"/>
          </rPr>
          <t xml:space="preserve">
Under discussion whether to be removed or kept as it is needed to link income/expenses with instruments/portfolios that apply to assets, liabilities and assets and liabilities - reduce the redundancy in Categories (Main).</t>
        </r>
      </text>
    </comment>
  </commentList>
</comments>
</file>

<file path=xl/comments46.xml><?xml version="1.0" encoding="utf-8"?>
<comments xmlns="http://schemas.openxmlformats.org/spreadsheetml/2006/main">
  <authors>
    <author>Michał Skopowski</author>
  </authors>
  <commentList>
    <comment ref="B7" authorId="0">
      <text>
        <r>
          <rPr>
            <b/>
            <sz val="9"/>
            <rFont val="Tahoma"/>
            <family val="2"/>
          </rPr>
          <t>Michał Skopowski:</t>
        </r>
        <r>
          <rPr>
            <sz val="9"/>
            <rFont val="Tahoma"/>
            <family val="2"/>
          </rPr>
          <t xml:space="preserve">
Demand deposit is an instrument - why not in Category (Main)?
</t>
        </r>
      </text>
    </comment>
    <comment ref="B15" authorId="0">
      <text>
        <r>
          <rPr>
            <b/>
            <sz val="9"/>
            <rFont val="Tahoma"/>
            <family val="2"/>
          </rPr>
          <t>Michał Skopowski:</t>
        </r>
        <r>
          <rPr>
            <sz val="9"/>
            <rFont val="Tahoma"/>
            <family val="2"/>
          </rPr>
          <t xml:space="preserve">
This is not a portfolio but instrument</t>
        </r>
      </text>
    </comment>
  </commentList>
</comments>
</file>

<file path=xl/comments49.xml><?xml version="1.0" encoding="utf-8"?>
<comments xmlns="http://schemas.openxmlformats.org/spreadsheetml/2006/main">
  <authors>
    <author>Michał Skopowski</author>
  </authors>
  <commentList>
    <comment ref="C8" authorId="0">
      <text>
        <r>
          <rPr>
            <b/>
            <sz val="9"/>
            <rFont val="Tahoma"/>
            <family val="2"/>
          </rPr>
          <t>Michał Skopowski:</t>
        </r>
        <r>
          <rPr>
            <sz val="9"/>
            <rFont val="Tahoma"/>
            <family val="2"/>
          </rPr>
          <t xml:space="preserve">
Should be under "Goodwill" in Category (Main)</t>
        </r>
      </text>
    </comment>
    <comment ref="C23" authorId="0">
      <text>
        <r>
          <rPr>
            <b/>
            <sz val="9"/>
            <rFont val="Tahoma"/>
            <family val="2"/>
          </rPr>
          <t>Michał Skopowski:</t>
        </r>
        <r>
          <rPr>
            <sz val="9"/>
            <rFont val="Tahoma"/>
            <family val="2"/>
          </rPr>
          <t xml:space="preserve">
"Original amount" - can be reported with Assets or Liabilities if needed (Category(Main))</t>
        </r>
      </text>
    </comment>
    <comment ref="C21" authorId="0">
      <text>
        <r>
          <rPr>
            <b/>
            <sz val="9"/>
            <rFont val="Tahoma"/>
            <family val="2"/>
          </rPr>
          <t>Michał Skopowski:</t>
        </r>
        <r>
          <rPr>
            <sz val="9"/>
            <rFont val="Tahoma"/>
            <family val="2"/>
          </rPr>
          <t xml:space="preserve">
Type of risk should be indicated elsewhere. Maximum exposure should stay as "Amount"</t>
        </r>
      </text>
    </comment>
    <comment ref="C24" authorId="0">
      <text>
        <r>
          <rPr>
            <b/>
            <sz val="9"/>
            <rFont val="Tahoma"/>
            <family val="2"/>
          </rPr>
          <t>Michał Skopowski:</t>
        </r>
        <r>
          <rPr>
            <sz val="9"/>
            <rFont val="Tahoma"/>
            <family val="2"/>
          </rPr>
          <t xml:space="preserve">
The meaning in the table 6B seems to be different</t>
        </r>
      </text>
    </comment>
    <comment ref="C27" authorId="0">
      <text>
        <r>
          <rPr>
            <b/>
            <sz val="9"/>
            <rFont val="Tahoma"/>
            <family val="2"/>
          </rPr>
          <t>Michał Skopowski:</t>
        </r>
        <r>
          <rPr>
            <sz val="9"/>
            <rFont val="Tahoma"/>
            <family val="2"/>
          </rPr>
          <t xml:space="preserve">
Identification of risks</t>
        </r>
      </text>
    </comment>
    <comment ref="B40" authorId="0">
      <text>
        <r>
          <rPr>
            <b/>
            <sz val="9"/>
            <rFont val="Tahoma"/>
            <family val="2"/>
          </rPr>
          <t>Michał Skopowski:</t>
        </r>
        <r>
          <rPr>
            <sz val="9"/>
            <rFont val="Tahoma"/>
            <family val="2"/>
          </rPr>
          <t xml:space="preserve">
It has not characteristics of "Amount"
</t>
        </r>
      </text>
    </comment>
    <comment ref="B38" authorId="0">
      <text>
        <r>
          <rPr>
            <b/>
            <sz val="9"/>
            <rFont val="Tahoma"/>
            <family val="2"/>
          </rPr>
          <t>Michał Skopowski:</t>
        </r>
        <r>
          <rPr>
            <sz val="9"/>
            <rFont val="Tahoma"/>
            <family val="2"/>
          </rPr>
          <t xml:space="preserve">
This are sorts of instruments...</t>
        </r>
      </text>
    </comment>
    <comment ref="B37" authorId="0">
      <text>
        <r>
          <rPr>
            <b/>
            <sz val="9"/>
            <rFont val="Tahoma"/>
            <family val="2"/>
          </rPr>
          <t>Michał Skopowski:</t>
        </r>
        <r>
          <rPr>
            <sz val="9"/>
            <rFont val="Tahoma"/>
            <family val="2"/>
          </rPr>
          <t xml:space="preserve">
This are sorts of instruments...</t>
        </r>
      </text>
    </comment>
  </commentList>
</comments>
</file>

<file path=xl/comments56.xml><?xml version="1.0" encoding="utf-8"?>
<comments xmlns="http://schemas.openxmlformats.org/spreadsheetml/2006/main">
  <authors>
    <author>Michał Skopowski</author>
  </authors>
  <commentList>
    <comment ref="B59" authorId="0">
      <text>
        <r>
          <rPr>
            <b/>
            <sz val="9"/>
            <rFont val="Tahoma"/>
            <family val="2"/>
          </rPr>
          <t>Michał Skopowski:</t>
        </r>
        <r>
          <rPr>
            <sz val="9"/>
            <rFont val="Tahoma"/>
            <family val="2"/>
          </rPr>
          <t xml:space="preserve">
Create "hedged items in portfolio hedge [assets]" and join with "fair value change" in Amount or Category (CI)</t>
        </r>
      </text>
    </comment>
    <comment ref="E59" authorId="0">
      <text>
        <r>
          <rPr>
            <b/>
            <sz val="9"/>
            <rFont val="Tahoma"/>
            <family val="2"/>
          </rPr>
          <t>Michał Skopowski:</t>
        </r>
        <r>
          <rPr>
            <sz val="9"/>
            <rFont val="Tahoma"/>
            <family val="2"/>
          </rPr>
          <t xml:space="preserve">
Create "hedged items in portfolio hedge [assets]" and join with "fair value change" in Amount or Category (CI)</t>
        </r>
      </text>
    </comment>
  </commentList>
</comments>
</file>

<file path=xl/comments77.xml><?xml version="1.0" encoding="utf-8"?>
<comments xmlns="http://schemas.openxmlformats.org/spreadsheetml/2006/main">
  <authors>
    <author>Michał Skopowski</author>
  </authors>
  <commentList>
    <comment ref="C2" authorId="0">
      <text>
        <r>
          <rPr>
            <b/>
            <sz val="9"/>
            <rFont val="Tahoma"/>
            <family val="2"/>
          </rPr>
          <t>Michał Skopowski:</t>
        </r>
        <r>
          <rPr>
            <sz val="9"/>
            <rFont val="Tahoma"/>
            <family val="2"/>
          </rPr>
          <t xml:space="preserve">
Suggestion: Alternative approach</t>
        </r>
      </text>
    </comment>
  </commentList>
</comments>
</file>

<file path=xl/sharedStrings.xml><?xml version="1.0" encoding="utf-8"?>
<sst xmlns="http://schemas.openxmlformats.org/spreadsheetml/2006/main" count="7040" uniqueCount="1852">
  <si>
    <t>Cash</t>
  </si>
  <si>
    <t>Held for trading</t>
  </si>
  <si>
    <t>Designated at fair value through profit or loss</t>
  </si>
  <si>
    <t>Available-for-sale</t>
  </si>
  <si>
    <t xml:space="preserve">Loans and receivables </t>
  </si>
  <si>
    <t>Held-to-maturity</t>
  </si>
  <si>
    <t>Other</t>
  </si>
  <si>
    <t>Hedge accounting</t>
  </si>
  <si>
    <t>Equity instruments</t>
  </si>
  <si>
    <t>Debt securities</t>
  </si>
  <si>
    <t>Loans and advances</t>
  </si>
  <si>
    <t>Short positions</t>
  </si>
  <si>
    <t>Deposits</t>
  </si>
  <si>
    <t>Derivatives</t>
  </si>
  <si>
    <t>Fair value hedges</t>
  </si>
  <si>
    <t>Cash flow hedges</t>
  </si>
  <si>
    <t>Hedges of a net investment in a foreign operation</t>
  </si>
  <si>
    <t>Tangible assets</t>
  </si>
  <si>
    <t xml:space="preserve">Investment property </t>
  </si>
  <si>
    <t>Intangible assets</t>
  </si>
  <si>
    <t>Goodwill</t>
  </si>
  <si>
    <t>Tax</t>
  </si>
  <si>
    <t>Current tax</t>
  </si>
  <si>
    <t>Deferred tax</t>
  </si>
  <si>
    <t>Investments in entities accounted for using the equity method</t>
  </si>
  <si>
    <t>Insurance and reinsurance contracts</t>
  </si>
  <si>
    <t>Provisions</t>
  </si>
  <si>
    <t>Provisions for employee benefits</t>
  </si>
  <si>
    <t>Other provisions</t>
  </si>
  <si>
    <t xml:space="preserve">Share capital repayable on demand </t>
  </si>
  <si>
    <t>Fair value</t>
  </si>
  <si>
    <t>Notional amount</t>
  </si>
  <si>
    <t>Issued capital</t>
  </si>
  <si>
    <t>Paid in capital</t>
  </si>
  <si>
    <t>Unpaid capital which has been called up</t>
  </si>
  <si>
    <t>Share premium</t>
  </si>
  <si>
    <t>Equity component of compound financial instruments</t>
  </si>
  <si>
    <t>Other equity instruments</t>
  </si>
  <si>
    <t>Revaluation reserves and other valuation differences</t>
  </si>
  <si>
    <t xml:space="preserve">Reserves </t>
  </si>
  <si>
    <t>Reserves (Accumulated losses) of investments in entities accounted for using the equity method</t>
  </si>
  <si>
    <t>Other reserves</t>
  </si>
  <si>
    <t>(Treasury shares)</t>
  </si>
  <si>
    <t>Profit (loss)</t>
  </si>
  <si>
    <t>(Interim dividends)</t>
  </si>
  <si>
    <t>Total equity</t>
  </si>
  <si>
    <t>Equity holders of the parent [Controlling interests]</t>
  </si>
  <si>
    <t>Minority interests [Non-controlling interests]</t>
  </si>
  <si>
    <t xml:space="preserve">Foreign currency translation </t>
  </si>
  <si>
    <t>Gains (losses), net</t>
  </si>
  <si>
    <t>Revenue</t>
  </si>
  <si>
    <t>(Depreciation)</t>
  </si>
  <si>
    <t>(Provisions) reversal of provisions</t>
  </si>
  <si>
    <t>Impairment</t>
  </si>
  <si>
    <t>Negative goodwill immediately recognised in profit or loss</t>
  </si>
  <si>
    <t>Continuing operations</t>
  </si>
  <si>
    <t>Discontinued operations</t>
  </si>
  <si>
    <t>Interest rate</t>
  </si>
  <si>
    <t>Equity</t>
  </si>
  <si>
    <t>Currency (FX)</t>
  </si>
  <si>
    <t>Credit</t>
  </si>
  <si>
    <t>Commodity</t>
  </si>
  <si>
    <t>OTC</t>
  </si>
  <si>
    <t>OTC options</t>
  </si>
  <si>
    <t>OTC other</t>
  </si>
  <si>
    <t>Organized market</t>
  </si>
  <si>
    <t>Organized market options</t>
  </si>
  <si>
    <t>Organized market other</t>
  </si>
  <si>
    <t>Credit default swap</t>
  </si>
  <si>
    <t>Credit spread option</t>
  </si>
  <si>
    <t>Total return swap</t>
  </si>
  <si>
    <t>Amount contractually required to pay at maturity</t>
  </si>
  <si>
    <t xml:space="preserve">Amount by which any related credit derivatives mitigate the maximum exposure to credit risk </t>
  </si>
  <si>
    <t>Unimpaired</t>
  </si>
  <si>
    <t>Impaired</t>
  </si>
  <si>
    <t>Domestic</t>
  </si>
  <si>
    <t>EMU countries</t>
  </si>
  <si>
    <t>Other EU countries</t>
  </si>
  <si>
    <t>Rest of the world</t>
  </si>
  <si>
    <t>Financial guarantees</t>
  </si>
  <si>
    <t>Central banks</t>
  </si>
  <si>
    <t>General governments</t>
  </si>
  <si>
    <t>Credit institutions</t>
  </si>
  <si>
    <t>Other financial corporations</t>
  </si>
  <si>
    <t>Non-financial corporations. Corporates</t>
  </si>
  <si>
    <t>Non-financial corporations. Retail</t>
  </si>
  <si>
    <t>Households. Corporates</t>
  </si>
  <si>
    <t>Households. Retail</t>
  </si>
  <si>
    <t>Corporates</t>
  </si>
  <si>
    <t>Retail</t>
  </si>
  <si>
    <t>Households</t>
  </si>
  <si>
    <t>Non-financial corporations</t>
  </si>
  <si>
    <t>Other collateralized loans</t>
  </si>
  <si>
    <t>Finance leases</t>
  </si>
  <si>
    <t>Reverse repurchase loans</t>
  </si>
  <si>
    <t xml:space="preserve">Consumer credit </t>
  </si>
  <si>
    <t>Other term loans</t>
  </si>
  <si>
    <t>Collateralized credit for consumption</t>
  </si>
  <si>
    <t>Residential</t>
  </si>
  <si>
    <t>Commercial</t>
  </si>
  <si>
    <t>Rest</t>
  </si>
  <si>
    <t>≤ 90 days</t>
  </si>
  <si>
    <t>&gt; 90 days ≤ 180days</t>
  </si>
  <si>
    <t>&gt; 180 days ≤ 1year</t>
  </si>
  <si>
    <t>&gt; 1year</t>
  </si>
  <si>
    <t>Certificates of deposits</t>
  </si>
  <si>
    <t xml:space="preserve">Customer saving certificates </t>
  </si>
  <si>
    <t>Bonds</t>
  </si>
  <si>
    <t>Current accounts / overnight deposits</t>
  </si>
  <si>
    <t xml:space="preserve">Deposits with agreed maturity </t>
  </si>
  <si>
    <t xml:space="preserve">Deposits redeemable at notice </t>
  </si>
  <si>
    <t>Repurchase agreements</t>
  </si>
  <si>
    <t>Subordinated</t>
  </si>
  <si>
    <t>Used</t>
  </si>
  <si>
    <t>Assets</t>
  </si>
  <si>
    <t>Liabilities</t>
  </si>
  <si>
    <t>Additions, including increases in existing provisions</t>
  </si>
  <si>
    <t>Increase in the discounted amount [passage of time] and effect of any change in the discount rate</t>
  </si>
  <si>
    <t>Other movements</t>
  </si>
  <si>
    <t>Unused and reversed during the period</t>
  </si>
  <si>
    <t>Securities</t>
  </si>
  <si>
    <t>Issued</t>
  </si>
  <si>
    <t>Transfer orders</t>
  </si>
  <si>
    <t>Clearing and settlement</t>
  </si>
  <si>
    <t>Asset management</t>
  </si>
  <si>
    <t>Custody</t>
  </si>
  <si>
    <t>Collective investment</t>
  </si>
  <si>
    <t>Other institutional customers</t>
  </si>
  <si>
    <t>Central administration services for institutional customers</t>
  </si>
  <si>
    <t>Payment services</t>
  </si>
  <si>
    <t>Customer resources distributed but not managed</t>
  </si>
  <si>
    <t>Insurance products</t>
  </si>
  <si>
    <t>Servicing fees from securitization activities</t>
  </si>
  <si>
    <t>Fiduciary transactions</t>
  </si>
  <si>
    <t>Loan commitments</t>
  </si>
  <si>
    <t>Guarantees</t>
  </si>
  <si>
    <t xml:space="preserve">Interest rate instruments and related derivatives </t>
  </si>
  <si>
    <t>Equity instruments and related derivatives</t>
  </si>
  <si>
    <t>Credit risk instruments and related derivatives</t>
  </si>
  <si>
    <t>Commodities and related derivatives</t>
  </si>
  <si>
    <t>Foreign exchange trading and related derivatives</t>
  </si>
  <si>
    <t>Other [including hybrid instruments]</t>
  </si>
  <si>
    <t>Fair value changes of the hedged item attributable to the hedged risk</t>
  </si>
  <si>
    <t>Fair value changes of the hedging instrument [including discontinuation]</t>
  </si>
  <si>
    <t>Additions</t>
  </si>
  <si>
    <t>Reversals</t>
  </si>
  <si>
    <t>Collateral pledged</t>
  </si>
  <si>
    <t>Collateral held</t>
  </si>
  <si>
    <t>Amounts taken against allowances</t>
  </si>
  <si>
    <t>Transfers between allowances</t>
  </si>
  <si>
    <t>Other adjustments</t>
  </si>
  <si>
    <t>Parent and parent entities with joint control</t>
  </si>
  <si>
    <t>Subsidiaries</t>
  </si>
  <si>
    <t>Associates and joint ventures</t>
  </si>
  <si>
    <t>Key management of the entity or its parent</t>
  </si>
  <si>
    <t>Other related parties</t>
  </si>
  <si>
    <t>Other commitments</t>
  </si>
  <si>
    <t>Doubtful</t>
  </si>
  <si>
    <t>Gains</t>
  </si>
  <si>
    <t>(Losses)</t>
  </si>
  <si>
    <t xml:space="preserve">Other equity </t>
  </si>
  <si>
    <t>Total hedges</t>
  </si>
  <si>
    <t>Recoveries recorded directly to the income statement</t>
  </si>
  <si>
    <t>Value adjustments recorded directly to the income statement</t>
  </si>
  <si>
    <t>Associates</t>
  </si>
  <si>
    <t>Joint ventures</t>
  </si>
  <si>
    <t>Accumulated foreclosure</t>
  </si>
  <si>
    <t>Due to liabilities</t>
  </si>
  <si>
    <t>Due to contingent liabilities</t>
  </si>
  <si>
    <t>Loans commitments, financial guarantees and other commitments</t>
  </si>
  <si>
    <t>Doubtful debts, guarantees and commitments</t>
  </si>
  <si>
    <t>Key management personnel compensation</t>
  </si>
  <si>
    <t>Defined benefit obligations wholly or partially funded</t>
  </si>
  <si>
    <t>Defined benefit obligations wholly unfunded</t>
  </si>
  <si>
    <t>Defined benefit plan assets</t>
  </si>
  <si>
    <t xml:space="preserve">Unrecognised actuarial gains </t>
  </si>
  <si>
    <t>Unrecognised actuarial (losses)</t>
  </si>
  <si>
    <t xml:space="preserve">Unrecognised past service cost </t>
  </si>
  <si>
    <t>Right to reimbursement recognised as an asset</t>
  </si>
  <si>
    <t>Current service cost</t>
  </si>
  <si>
    <t>Interest cost</t>
  </si>
  <si>
    <t>Contributions paid by plan participants</t>
  </si>
  <si>
    <t>Foreign currency exchange increase (decrease)</t>
  </si>
  <si>
    <t>Benefits paid</t>
  </si>
  <si>
    <t>Past service cost, total</t>
  </si>
  <si>
    <t>Increases (decreases) through business combinations (divestitures)</t>
  </si>
  <si>
    <t>Defined benefit obligations</t>
  </si>
  <si>
    <t>Share based payments</t>
  </si>
  <si>
    <t>Valuation gains (losses) taken to equity</t>
  </si>
  <si>
    <t>Transferred to profit or loss</t>
  </si>
  <si>
    <t>Other reclassifications</t>
  </si>
  <si>
    <t>Translation gains (losses) taken to equity</t>
  </si>
  <si>
    <t>Transferred to initial carrying amount of hedged items</t>
  </si>
  <si>
    <t>Comprehensive income</t>
  </si>
  <si>
    <t>Other comprehensive income</t>
  </si>
  <si>
    <t>Actuarial gains (losses) on defined benefit pension plans</t>
  </si>
  <si>
    <t>Income tax relating to components of other recognised income and expense</t>
  </si>
  <si>
    <t>Changes in equity</t>
  </si>
  <si>
    <t>Dividends</t>
  </si>
  <si>
    <t>Entry date</t>
  </si>
  <si>
    <t>Group structure [relationship]</t>
  </si>
  <si>
    <t>Typed dimension</t>
  </si>
  <si>
    <t>Pension funds</t>
  </si>
  <si>
    <t>Customer portfolios managed on a discretionary basis</t>
  </si>
  <si>
    <t>Other investment vehicles</t>
  </si>
  <si>
    <t>Of which: entrusted to other entities</t>
  </si>
  <si>
    <t>Instruments issued by the entity</t>
  </si>
  <si>
    <t>Level 2</t>
  </si>
  <si>
    <t>Level 3</t>
  </si>
  <si>
    <t>Level 1</t>
  </si>
  <si>
    <t>Total instruments</t>
  </si>
  <si>
    <t>Product origin</t>
  </si>
  <si>
    <t>Accumulated equity interest</t>
  </si>
  <si>
    <t>Voting rights</t>
  </si>
  <si>
    <t>Other than collateralized credit for consumption</t>
  </si>
  <si>
    <t>Mortgage loans [Real estate collateralized loans]</t>
  </si>
  <si>
    <t>On demand [call] and short notice</t>
  </si>
  <si>
    <t>Trade receivables</t>
  </si>
  <si>
    <t>Property, plant and equipment</t>
  </si>
  <si>
    <t>Derivatives related to equity instruments at cost</t>
  </si>
  <si>
    <t>Convertible bonds</t>
  </si>
  <si>
    <t>Non-convertible bonds</t>
  </si>
  <si>
    <t>Other debt securities</t>
  </si>
  <si>
    <t>Subject to operating leases</t>
  </si>
  <si>
    <t>Assets and liabilities</t>
  </si>
  <si>
    <t>Measured at amortised cost / at cost</t>
  </si>
  <si>
    <t>(Expenses)</t>
  </si>
  <si>
    <t>alternative breakdown of Corporates/Retail/Non-financial corporations/Households:</t>
  </si>
  <si>
    <t>Gross carrying amount</t>
  </si>
  <si>
    <t>Accumulated value adjustments recorded directly to the income statement (Accumulated write-offs)</t>
  </si>
  <si>
    <t>Revaluation model</t>
  </si>
  <si>
    <t>Cost model</t>
  </si>
  <si>
    <t>Fair value model</t>
  </si>
  <si>
    <t>Non specifically attributable collaterals</t>
  </si>
  <si>
    <t>Total models</t>
  </si>
  <si>
    <t>Not subject to operating leases</t>
  </si>
  <si>
    <t>Total related parties</t>
  </si>
  <si>
    <t>Entirely recognized</t>
  </si>
  <si>
    <t>Securitization</t>
  </si>
  <si>
    <t>Recognized by the entity's continuing involvement</t>
  </si>
  <si>
    <t>Part still recognised [continuing involvement]</t>
  </si>
  <si>
    <t>Entirely derecognised</t>
  </si>
  <si>
    <t>Derecognised for capital purposes</t>
  </si>
  <si>
    <t>Non current assets classified as held for sale</t>
  </si>
  <si>
    <t>Non-current assets and disposal groups classified as held for sale</t>
  </si>
  <si>
    <t>Liabilities included in disposal groups classified held for sale</t>
  </si>
  <si>
    <t>Collateral obtained [by taking possession during the period]</t>
  </si>
  <si>
    <t>Income</t>
  </si>
  <si>
    <t>Property</t>
  </si>
  <si>
    <t>Amounts not recognised as an asset [due to limits of para 58 (b)]</t>
  </si>
  <si>
    <t>Given</t>
  </si>
  <si>
    <t>Received</t>
  </si>
  <si>
    <t>Effects of corrections of errors recognised [in accordance with IAS 8]</t>
  </si>
  <si>
    <t>Effects of changes in accounting policies recognised [in accordance with IAS 8]</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</si>
  <si>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</si>
  <si>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</si>
  <si>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</si>
  <si>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</si>
  <si>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</si>
  <si>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</si>
  <si>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Purchase of treasury shares</t>
  </si>
  <si>
    <t>Sale/cancellation of treasury shares</t>
  </si>
  <si>
    <t>Reclassification of financial instruments from equity to liability</t>
  </si>
  <si>
    <t>Reclassification of financial instruments from liability to equity</t>
  </si>
  <si>
    <t xml:space="preserve">Transfers among components of equity </t>
  </si>
  <si>
    <t>Equity increase (decrease) resulting from business combination</t>
  </si>
  <si>
    <t>Other increase (decrease) in equity</t>
  </si>
  <si>
    <t>Entity name</t>
  </si>
  <si>
    <t>Investments for which there are published price quotations</t>
  </si>
  <si>
    <t>Instruments issued by other entities</t>
  </si>
  <si>
    <t>Goodwill included in investments accounted for using the equity method</t>
  </si>
  <si>
    <t>Hybrid contracts</t>
  </si>
  <si>
    <t>Non-hybrid contracts</t>
  </si>
  <si>
    <t>Issuer</t>
  </si>
  <si>
    <t>Counterparty</t>
  </si>
  <si>
    <t>Instrument</t>
  </si>
  <si>
    <t>Hedge</t>
  </si>
  <si>
    <t>Control</t>
  </si>
  <si>
    <t>Amount</t>
  </si>
  <si>
    <t>Allowance</t>
  </si>
  <si>
    <t>Residence</t>
  </si>
  <si>
    <t>Collateral</t>
  </si>
  <si>
    <t>Past due</t>
  </si>
  <si>
    <t>Model</t>
  </si>
  <si>
    <t>Commitment/Guarantee</t>
  </si>
  <si>
    <t>Related party</t>
  </si>
  <si>
    <t>Recognition</t>
  </si>
  <si>
    <t>Continuing/Discontinued</t>
  </si>
  <si>
    <t>Security code</t>
  </si>
  <si>
    <t>IFRS</t>
  </si>
  <si>
    <t>Movement</t>
  </si>
  <si>
    <t>Operating lease</t>
  </si>
  <si>
    <t>AM</t>
  </si>
  <si>
    <t>CE</t>
  </si>
  <si>
    <t>CP</t>
  </si>
  <si>
    <t>CO</t>
  </si>
  <si>
    <t>CG</t>
  </si>
  <si>
    <t>CS</t>
  </si>
  <si>
    <t>CD</t>
  </si>
  <si>
    <t>CN</t>
  </si>
  <si>
    <t>CT</t>
  </si>
  <si>
    <t>DI</t>
  </si>
  <si>
    <t>EQ</t>
  </si>
  <si>
    <t>HE</t>
  </si>
  <si>
    <t>HC</t>
  </si>
  <si>
    <t>IU</t>
  </si>
  <si>
    <t>IN</t>
  </si>
  <si>
    <t>IS</t>
  </si>
  <si>
    <t>MO</t>
  </si>
  <si>
    <t>OL</t>
  </si>
  <si>
    <t>PD</t>
  </si>
  <si>
    <t>RP</t>
  </si>
  <si>
    <t>RT</t>
  </si>
  <si>
    <t>SC</t>
  </si>
  <si>
    <t>CA</t>
  </si>
  <si>
    <t>Economic hedges</t>
  </si>
  <si>
    <t>Total impaired and unimpaired</t>
  </si>
  <si>
    <t>Allowances</t>
  </si>
  <si>
    <t>Specific for individually assessed financial assets</t>
  </si>
  <si>
    <t>Specific for collectively assessed financial assets</t>
  </si>
  <si>
    <t>Collective for incurred but not reported losses</t>
  </si>
  <si>
    <t>Accumulated impairment</t>
  </si>
  <si>
    <t>Market</t>
  </si>
  <si>
    <t>MA</t>
  </si>
  <si>
    <t>Equity instruments related to short positions</t>
  </si>
  <si>
    <t>Equity instruments not related to short positions</t>
  </si>
  <si>
    <t>Debt securities related to short positions</t>
  </si>
  <si>
    <t>Debt securities not related to short positions</t>
  </si>
  <si>
    <t>Loans and advances related to short positions</t>
  </si>
  <si>
    <t>Loans and advances not related to short positions</t>
  </si>
  <si>
    <t>Other loans and advances</t>
  </si>
  <si>
    <t>Structured finance</t>
  </si>
  <si>
    <t>Other than property</t>
  </si>
  <si>
    <t>Derecognition of other than held for sale</t>
  </si>
  <si>
    <t>Changes in defined benefit obligations</t>
  </si>
  <si>
    <t>Not-restated</t>
  </si>
  <si>
    <t>#</t>
  </si>
  <si>
    <t>Code</t>
  </si>
  <si>
    <t>Restatement [Restated]</t>
  </si>
  <si>
    <t>Cash on hand</t>
  </si>
  <si>
    <t>Demand deposits and cash equivalents</t>
  </si>
  <si>
    <t xml:space="preserve">Maximum exposure to credit risk </t>
  </si>
  <si>
    <t xml:space="preserve">Change in fair value of any related credit derivatives or similar instrument  </t>
  </si>
  <si>
    <t>Change in fair value attributable to changes in the credit risk</t>
  </si>
  <si>
    <t>CR</t>
  </si>
  <si>
    <t>Credit Risk</t>
  </si>
  <si>
    <t>Credit risk</t>
  </si>
  <si>
    <t>CRD</t>
  </si>
  <si>
    <t>Equity instruments deducted from own funds</t>
  </si>
  <si>
    <t>Equity instruments not deducted from own funds</t>
  </si>
  <si>
    <t>Other than revaluation reserves and other valuation differences</t>
  </si>
  <si>
    <t>Derecognition of non-financial</t>
  </si>
  <si>
    <t>Base</t>
  </si>
  <si>
    <t>BA</t>
  </si>
  <si>
    <t>Carrying amount</t>
  </si>
  <si>
    <t>Other intangible assets</t>
  </si>
  <si>
    <t xml:space="preserve">Tangible assets </t>
  </si>
  <si>
    <t xml:space="preserve">Intangible assets </t>
  </si>
  <si>
    <t>Hedge of net investments in foreign operations [effective portion]</t>
  </si>
  <si>
    <t>Cash flow hedges [effective portion]</t>
  </si>
  <si>
    <t>Available-for-sale financial assets</t>
  </si>
  <si>
    <t>Non-current assets and disposal groups held for sale</t>
  </si>
  <si>
    <t>Share of other recognised income and expense of entities accounted for using the equity method</t>
  </si>
  <si>
    <t>Other items</t>
  </si>
  <si>
    <t>Not classified as financial</t>
  </si>
  <si>
    <t>Changes in liabilities</t>
  </si>
  <si>
    <t>alternative breakdown:</t>
  </si>
  <si>
    <t>Equity instruments quoted  [not at cost]</t>
  </si>
  <si>
    <t>Equity instruments unquoted [at cost]</t>
  </si>
  <si>
    <t>Collateral and other credit enhancements received as security for the related impaired and past due assets</t>
  </si>
  <si>
    <t>OC</t>
  </si>
  <si>
    <t>CM</t>
  </si>
  <si>
    <t>Total Held for trading, Designated at fair value through profit or loss, Available-for-sale, Loans and receivables and Held-to-maturity</t>
  </si>
  <si>
    <t>Other than Held for trading, Designated at fair value through profit or loss, Available-for-sale, Loans and receivables and Held-to-maturity</t>
  </si>
  <si>
    <t>Other than Held for trading, Designated at fair value through profit or loss, Measured at amortised costs</t>
  </si>
  <si>
    <t>Classified as financial</t>
  </si>
  <si>
    <t>Changes in Equity</t>
  </si>
  <si>
    <t>At deemed cost</t>
  </si>
  <si>
    <t>Instruments deducted from own funds</t>
  </si>
  <si>
    <t>Instruments not deducted from own funds</t>
  </si>
  <si>
    <t>Other instruments deducted from own funds</t>
  </si>
  <si>
    <t>Financial guarantees and loan commitments</t>
  </si>
  <si>
    <t>It has been developed for the purpose of the Eurofiling project.</t>
  </si>
  <si>
    <t>This project has been made possible with the financial assistance of the European Union</t>
  </si>
  <si>
    <t>This project can under no circumstances be regarded as reflecting the policies of the European Union</t>
  </si>
  <si>
    <t>Goodwill link to investee</t>
  </si>
  <si>
    <t>Liabilities and equity</t>
  </si>
  <si>
    <t>Assets and liabilities, sold</t>
  </si>
  <si>
    <t>Added or removed entity</t>
  </si>
  <si>
    <t>Jurisdiction of incorporation of entity</t>
  </si>
  <si>
    <t>Activity of entity</t>
  </si>
  <si>
    <t>Holding company of entity</t>
  </si>
  <si>
    <t>Investment in entity</t>
  </si>
  <si>
    <t>Acquisition cost of entity</t>
  </si>
  <si>
    <t>i</t>
  </si>
  <si>
    <t>d</t>
  </si>
  <si>
    <t>Interest</t>
  </si>
  <si>
    <t>Dividend</t>
  </si>
  <si>
    <t>Realised</t>
  </si>
  <si>
    <t>Unrealised</t>
  </si>
  <si>
    <t>Exchange differences</t>
  </si>
  <si>
    <t>Other operating</t>
  </si>
  <si>
    <t>(Administration)</t>
  </si>
  <si>
    <t>(Staff)</t>
  </si>
  <si>
    <t>(General and administrative)</t>
  </si>
  <si>
    <t>Income accrued</t>
  </si>
  <si>
    <t>Income (expenses)</t>
  </si>
  <si>
    <t>Before tax</t>
  </si>
  <si>
    <t>After tax</t>
  </si>
  <si>
    <t>Accumulates gains (losses)</t>
  </si>
  <si>
    <t>Accumulated gains</t>
  </si>
  <si>
    <t>Accumulated losses</t>
  </si>
  <si>
    <t>Collaterals</t>
  </si>
  <si>
    <t>TA</t>
  </si>
  <si>
    <t>Pension and similar [related to staff]</t>
  </si>
  <si>
    <t>m</t>
  </si>
  <si>
    <t>s</t>
  </si>
  <si>
    <t>Total allowances</t>
  </si>
  <si>
    <t>Total commitments/guarantees</t>
  </si>
  <si>
    <t>Other [credit risk]</t>
  </si>
  <si>
    <t>Total residences</t>
  </si>
  <si>
    <t>Total subject and not subject to operating leases</t>
  </si>
  <si>
    <t>Total past due</t>
  </si>
  <si>
    <t>Total movements</t>
  </si>
  <si>
    <t>Total markets</t>
  </si>
  <si>
    <t>Micro</t>
  </si>
  <si>
    <t>Macro [portfolio]</t>
  </si>
  <si>
    <t>Type</t>
  </si>
  <si>
    <t>I/D</t>
  </si>
  <si>
    <t>Any amount</t>
  </si>
  <si>
    <t>alternative (Classified as financial):</t>
  </si>
  <si>
    <t>alternative (Categories):</t>
  </si>
  <si>
    <t>Category (Profit and loss)</t>
  </si>
  <si>
    <t>Amounts set aside for estimated probable loan losses on exposures</t>
  </si>
  <si>
    <t>Amounts reversed for estimated probable loan losses on exposures</t>
  </si>
  <si>
    <t>Change (Allowance)</t>
  </si>
  <si>
    <t>Change (Equity)</t>
  </si>
  <si>
    <t>Change (Defined benefit obligation)</t>
  </si>
  <si>
    <t>Other increase (decrease) in defined benefit obligation</t>
  </si>
  <si>
    <t>Change (Impairment)</t>
  </si>
  <si>
    <t>Change (Provision)</t>
  </si>
  <si>
    <t>Collateral sold [permitted to sell]</t>
  </si>
  <si>
    <t>Collateral sold  [permitted to sell] under reverse repo</t>
  </si>
  <si>
    <t>Collateral repledged [permitted to repledge]</t>
  </si>
  <si>
    <t>Collateral repledged [permitted to repledge] under repo</t>
  </si>
  <si>
    <t>Total continuing and discontinued operations</t>
  </si>
  <si>
    <t>Total controlling and non-controlling interests</t>
  </si>
  <si>
    <t>Total investments</t>
  </si>
  <si>
    <t>Total services</t>
  </si>
  <si>
    <t>Service</t>
  </si>
  <si>
    <t>SE</t>
  </si>
  <si>
    <t>Accounting mismatch</t>
  </si>
  <si>
    <t>Not measured at fair value through profit or loss</t>
  </si>
  <si>
    <t>Other not measured at fair value through profit or loss</t>
  </si>
  <si>
    <t>Fee and commission</t>
  </si>
  <si>
    <t>Total counterparties</t>
  </si>
  <si>
    <t>Duplicated investments</t>
  </si>
  <si>
    <t>Macro [portfolio] fair value hedges</t>
  </si>
  <si>
    <t>Macro [portfolio] cash flow hedges</t>
  </si>
  <si>
    <t xml:space="preserve">Ineffectiveness in profit or loss from cash flow hedges </t>
  </si>
  <si>
    <t xml:space="preserve">Ineffectiveness in profit or loss from hedges of net investments in foreign operations </t>
  </si>
  <si>
    <t>Entirely recognized, associated liability</t>
  </si>
  <si>
    <t>Category (Main)</t>
  </si>
  <si>
    <t>Total categories (Main)</t>
  </si>
  <si>
    <t>Category (P&amp;L)</t>
  </si>
  <si>
    <t>Change (DBO)</t>
  </si>
  <si>
    <t>Subordinated/Not-subordinated</t>
  </si>
  <si>
    <t>Profit (loss) [equity]</t>
  </si>
  <si>
    <t>of which:</t>
  </si>
  <si>
    <t>quoted/unquoted:</t>
  </si>
  <si>
    <t>deducted/not-deducted from own funds:</t>
  </si>
  <si>
    <t>types:</t>
  </si>
  <si>
    <t>collateralized credit for consumption:</t>
  </si>
  <si>
    <t>Total instruments issued</t>
  </si>
  <si>
    <t>Total subordinated and not-subordinated</t>
  </si>
  <si>
    <t>Not-subordinated</t>
  </si>
  <si>
    <t>Risk type and instrument</t>
  </si>
  <si>
    <t>RI</t>
  </si>
  <si>
    <t>Cash and cash equivalents</t>
  </si>
  <si>
    <t>Total contracts</t>
  </si>
  <si>
    <t>Total risk and instrument</t>
  </si>
  <si>
    <t>Other than collective investment and insurance products</t>
  </si>
  <si>
    <t>Other than issued and transfer orders</t>
  </si>
  <si>
    <t>Total Available-for-sale, Loans and receivables and Held-to-maturity</t>
  </si>
  <si>
    <t>Duplicated/Not-duplicated investment</t>
  </si>
  <si>
    <t>Hybrid/Non-hybrid contract</t>
  </si>
  <si>
    <t>Not-duplicated investments</t>
  </si>
  <si>
    <t>Total categories (Other comprehensive income)</t>
  </si>
  <si>
    <t>Category (Other comprehensive income)</t>
  </si>
  <si>
    <t>Base financial meaning (nature)</t>
  </si>
  <si>
    <t>Other than Clearing and settlement, Custody, Servicing fees from securitisation activities, Loan commitments and guarantees</t>
  </si>
  <si>
    <t>Accounting treatment</t>
  </si>
  <si>
    <t>Total comprehensive income [Change in Equity]</t>
  </si>
  <si>
    <t>It is based on revised the revised FINREP templates published by the Committee of European Banking Supervisors on 15th December 2009.</t>
  </si>
  <si>
    <t>Change in collaterals</t>
  </si>
  <si>
    <t>c</t>
  </si>
  <si>
    <t>Changes in the period</t>
  </si>
  <si>
    <t>Comment</t>
  </si>
  <si>
    <t>Income/Gains</t>
  </si>
  <si>
    <t>Merged with Income.</t>
  </si>
  <si>
    <t>Merged with Expenses.</t>
  </si>
  <si>
    <t>Income/gains (expenses)/(losses), net</t>
  </si>
  <si>
    <t>Off-balance sheet items</t>
  </si>
  <si>
    <t>On-balance Sheet items</t>
  </si>
  <si>
    <t>Memorandum items</t>
  </si>
  <si>
    <t>Financial guarantees received</t>
  </si>
  <si>
    <t>Additional information that is not asset, liability, etc</t>
  </si>
  <si>
    <t>Collateral held when permitted to sell or repledge</t>
  </si>
  <si>
    <t>Collateral obtained during the period</t>
  </si>
  <si>
    <t>Original proposed name: Asset management, custody and other services</t>
  </si>
  <si>
    <t>Changes in assets [allowances]</t>
  </si>
  <si>
    <t>Changes in liabilities [provisions]</t>
  </si>
  <si>
    <t>Scope of the group (detailed information on investments)</t>
  </si>
  <si>
    <t>Moved to new Portfolio breakdown with name changed to: Financial liabilities measured at amortised cost</t>
  </si>
  <si>
    <t>On-balance sheet items</t>
  </si>
  <si>
    <t>Total assets</t>
  </si>
  <si>
    <t>Equity and debt instruments held</t>
  </si>
  <si>
    <t>-</t>
  </si>
  <si>
    <t>Moved to breakdown</t>
  </si>
  <si>
    <t>Moved from breakdown</t>
  </si>
  <si>
    <t>Debt instruments</t>
  </si>
  <si>
    <t>Of which: Debt instruments that are subordinated liabilities for the issuer</t>
  </si>
  <si>
    <t xml:space="preserve">Of which: Debt instruments that are hybrid contracts </t>
  </si>
  <si>
    <t>Of which: Debt securities that are subordinated liabilities for the issuer</t>
  </si>
  <si>
    <t xml:space="preserve">Of which: Debt securities that are hybrid contracts </t>
  </si>
  <si>
    <t>This is assumed default since the breakdown was merged with other.</t>
  </si>
  <si>
    <t>Of which: Debt instruments that are subordinated liabilities for the issuer deducted from own funds</t>
  </si>
  <si>
    <t>Of which: Debt securities that are subordinated liabilities for the issuer deducted from own funds</t>
  </si>
  <si>
    <t xml:space="preserve">Of which: Mortgages loans for consumption </t>
  </si>
  <si>
    <t>Of which: Other collateralized loans for consumption</t>
  </si>
  <si>
    <t>Of which: Other term loans that are subordinated liabilities for the issuer</t>
  </si>
  <si>
    <t xml:space="preserve">Of which: Other term loans that are hybrid contracts </t>
  </si>
  <si>
    <t>Of which: Collateralized credit for consumption</t>
  </si>
  <si>
    <t xml:space="preserve">Mortgages loans for consumption </t>
  </si>
  <si>
    <t>A</t>
  </si>
  <si>
    <t>B</t>
  </si>
  <si>
    <t>Not financial assets under IAS 39</t>
  </si>
  <si>
    <t>Of which: Investments in entities accounted for using the equity method deducted from own funds</t>
  </si>
  <si>
    <t>Of which: Tangible assets subject to operating lease</t>
  </si>
  <si>
    <t>Split into separate items for different base meanings.</t>
  </si>
  <si>
    <t>Other assets</t>
  </si>
  <si>
    <t>Of which: Right to reimbursement recognised as an asset</t>
  </si>
  <si>
    <t>Of which: Defined benefit assets</t>
  </si>
  <si>
    <t>I1</t>
  </si>
  <si>
    <t>I2</t>
  </si>
  <si>
    <t>Total liabilities</t>
  </si>
  <si>
    <t xml:space="preserve">Related to equity instruments </t>
  </si>
  <si>
    <t>Related to debt securities</t>
  </si>
  <si>
    <t>Related to loans and advances</t>
  </si>
  <si>
    <t>Deposits and debt securities issued</t>
  </si>
  <si>
    <t xml:space="preserve">Of which: Deposits and debt securities issued that are subordinated </t>
  </si>
  <si>
    <t xml:space="preserve">Of which: Deposits and debt securities issued that are hybrid contracts </t>
  </si>
  <si>
    <t xml:space="preserve">Deposits </t>
  </si>
  <si>
    <t xml:space="preserve">Of which: Deposits with agreed maturity that are subordinated </t>
  </si>
  <si>
    <t xml:space="preserve">Of which: Deposits with agreed maturity that are hybrid contracts </t>
  </si>
  <si>
    <t xml:space="preserve">Debt securities issued </t>
  </si>
  <si>
    <t xml:space="preserve">Of which: Debt securities issued that are subordinated </t>
  </si>
  <si>
    <t xml:space="preserve">Of which: Debt securities issued that are hybrid contracts </t>
  </si>
  <si>
    <t>Other debt securities issued</t>
  </si>
  <si>
    <t>Split from "Debt securities" into "Debt securities" (for assets) and "Debt securities issued" (for liabilities)</t>
  </si>
  <si>
    <t>Other financial liabilities</t>
  </si>
  <si>
    <t>Other liabilities</t>
  </si>
  <si>
    <t>Included in Category (Main)</t>
  </si>
  <si>
    <t>Portfolio</t>
  </si>
  <si>
    <t>Created from Category (Main) and Model</t>
  </si>
  <si>
    <t>Included in Portfolio</t>
  </si>
  <si>
    <t>Removed</t>
  </si>
  <si>
    <t>New (or merged from many breakdowns)</t>
  </si>
  <si>
    <t>Modified (within a breakdown)</t>
  </si>
  <si>
    <t>Financial assets and liabilities under IAS 39</t>
  </si>
  <si>
    <t>Unquoted equity and related derivatives measured at cost</t>
  </si>
  <si>
    <t>Provisions for guarantees and commitments</t>
  </si>
  <si>
    <t>Off balance sheet items</t>
  </si>
  <si>
    <t>Financial guarantees and commitments given</t>
  </si>
  <si>
    <t>Loan commitments given</t>
  </si>
  <si>
    <t>Financial guarantees given</t>
  </si>
  <si>
    <t>Other commitments given</t>
  </si>
  <si>
    <t>Commitments received</t>
  </si>
  <si>
    <t>Loan commitments received</t>
  </si>
  <si>
    <t>Other commitments received</t>
  </si>
  <si>
    <t>Collateral held when permitted to sell or permitted to repledge</t>
  </si>
  <si>
    <t>Of which: Collateral [under reverse repo] sold</t>
  </si>
  <si>
    <t>Off-balance sheet items / Memorandum</t>
  </si>
  <si>
    <t>Securitization activities</t>
  </si>
  <si>
    <t xml:space="preserve">Guarantees </t>
  </si>
  <si>
    <t>CG1</t>
  </si>
  <si>
    <t>CG2</t>
  </si>
  <si>
    <t>Defined benefit plan obligations</t>
  </si>
  <si>
    <t>Of which: Instruments issued by the entity</t>
  </si>
  <si>
    <t>Created from Category (P&amp;L) and Category (OCI)</t>
  </si>
  <si>
    <t>Included in Category (CI)</t>
  </si>
  <si>
    <t>Total comprehensive income</t>
  </si>
  <si>
    <t>Gains (losses)</t>
  </si>
  <si>
    <t>Of which: Unrealised gains (losses), net</t>
  </si>
  <si>
    <t>Ineffectiveness in profit or loss</t>
  </si>
  <si>
    <t>Fair value changes</t>
  </si>
  <si>
    <t>Rest of other operating for investment property</t>
  </si>
  <si>
    <t>Operating leases</t>
  </si>
  <si>
    <t>Of which: Share based payments</t>
  </si>
  <si>
    <t>Reversal of provisions</t>
  </si>
  <si>
    <t>Increases in allowance accounts</t>
  </si>
  <si>
    <t>Decreases in allowance accounts</t>
  </si>
  <si>
    <t>alternative (Comprehensive income):</t>
  </si>
  <si>
    <t>Needed for Table 24B</t>
  </si>
  <si>
    <t>Increases in allowance accounts (Debt instruments impaired)</t>
  </si>
  <si>
    <t>Value adjustments recorded directly to the income statement (Debt instruments impaired)</t>
  </si>
  <si>
    <t>Additions to the provisions (Provisions for guarantees and commitments)</t>
  </si>
  <si>
    <t>Decreases in allowance accounts (Debt instruments impaired)</t>
  </si>
  <si>
    <t>Recoveries recorded directly to the income statement (Debt instruments impaired)</t>
  </si>
  <si>
    <t>Reversal of provisions (Provisions for guarantees and commitments)</t>
  </si>
  <si>
    <t>Category (Comprehensive income)</t>
  </si>
  <si>
    <t>Replaced with Category (CI)</t>
  </si>
  <si>
    <t>Other income/expenses</t>
  </si>
  <si>
    <t>CC</t>
  </si>
  <si>
    <t>PL</t>
  </si>
  <si>
    <t>CC, CM</t>
  </si>
  <si>
    <t>Total categories of other comprehensive income</t>
  </si>
  <si>
    <t>Total portfolio</t>
  </si>
  <si>
    <t>Other than held for sale</t>
  </si>
  <si>
    <t>IAS 39 portfolios</t>
  </si>
  <si>
    <t>Evaluation on a fair value basis</t>
  </si>
  <si>
    <t>Macro [portfolio] fair value hedges of interest rate risk</t>
  </si>
  <si>
    <t>Macro [portfolio] cash flow hedges if interest rate risk</t>
  </si>
  <si>
    <t>Alternative</t>
  </si>
  <si>
    <t xml:space="preserve"> Portfolios outside IAS 39</t>
  </si>
  <si>
    <t>Rest of portfolios outside IAS 39</t>
  </si>
  <si>
    <t>Held for sale</t>
  </si>
  <si>
    <t>Rest of assets (other than Held for trading, Designated at fair value through profit or loss, Available-for-sale, Loans and receivables and Held-to-maturity)</t>
  </si>
  <si>
    <t>Rest of liabilities (other than Held for trading, Designated at fair value through profit or loss, Measured at amortised cost)</t>
  </si>
  <si>
    <t>Tangible assets with deemed cost [PPE and IP]</t>
  </si>
  <si>
    <t>Deemed cost on property, plant and equipment</t>
  </si>
  <si>
    <t>Deemed cost on investment property</t>
  </si>
  <si>
    <t>CM and PL</t>
  </si>
  <si>
    <t>Current period</t>
  </si>
  <si>
    <t>Accumulated unrealised gains (losses), net</t>
  </si>
  <si>
    <t>Accumulated unrealised gains</t>
  </si>
  <si>
    <t>Accumulated unrealised (losses)</t>
  </si>
  <si>
    <t>Allowances/Accumulated impairment</t>
  </si>
  <si>
    <t>Of which: Accumulated change in fair value attributable to credit risk</t>
  </si>
  <si>
    <t>CC for duration, AM for instant (information about "Accumulated" was added)</t>
  </si>
  <si>
    <t>FV</t>
  </si>
  <si>
    <t>Accumulated write-offs</t>
  </si>
  <si>
    <t>Amount of original assets</t>
  </si>
  <si>
    <t>CM (previously Instruments) and AM</t>
  </si>
  <si>
    <t>Present value</t>
  </si>
  <si>
    <t>Of which: Duplicated investments</t>
  </si>
  <si>
    <t>Change in Liabilities (Provision)</t>
  </si>
  <si>
    <t xml:space="preserve">  Accumulated impairment/allowances (Debt instruments impaired)</t>
  </si>
  <si>
    <t>Included in Amount</t>
  </si>
  <si>
    <t>Unchanged</t>
  </si>
  <si>
    <t>Moved out (from)</t>
  </si>
  <si>
    <t>Moved in (to)</t>
  </si>
  <si>
    <t>Needed for explaining Table 24B (see below). For clarification not for reporting.</t>
  </si>
  <si>
    <t>OC and RP</t>
  </si>
  <si>
    <t>IN/SU</t>
  </si>
  <si>
    <t>IN/HC</t>
  </si>
  <si>
    <t>Of which: Equity instruments held deducted from own funds</t>
  </si>
  <si>
    <t>Base/CG</t>
  </si>
  <si>
    <t>CM/OL</t>
  </si>
  <si>
    <t>Rest of other operating</t>
  </si>
  <si>
    <t>Reporting Scope</t>
  </si>
  <si>
    <t>Included in Base</t>
  </si>
  <si>
    <t>Renamed from Risk type and product</t>
  </si>
  <si>
    <t>Included in Risk type (formerly Risk type and product)</t>
  </si>
  <si>
    <t>Risk type</t>
  </si>
  <si>
    <t>Entirely recognized, Original asset</t>
  </si>
  <si>
    <t>Of which: Part still recognised [continuing involvement]</t>
  </si>
  <si>
    <t>Entirely recognized. Associated liability</t>
  </si>
  <si>
    <t>Recognized by the entity's continuing involvement. Original assets</t>
  </si>
  <si>
    <t>Renamed from "Recognition"</t>
  </si>
  <si>
    <t>TR</t>
  </si>
  <si>
    <t>RC (TR)</t>
  </si>
  <si>
    <t>This item hasn't been used.</t>
  </si>
  <si>
    <t>CC and PL</t>
  </si>
  <si>
    <t>CC for duration, CM for instant</t>
  </si>
  <si>
    <t>Reporting scope</t>
  </si>
  <si>
    <t>Base / CM</t>
  </si>
  <si>
    <t>Write-offs</t>
  </si>
  <si>
    <t>Impaired and past due</t>
  </si>
  <si>
    <t>Financial assets</t>
  </si>
  <si>
    <t>Non financial assets</t>
  </si>
  <si>
    <t>Rest of collateral</t>
  </si>
  <si>
    <t>OCI (Valuation and reclassifications)</t>
  </si>
  <si>
    <t>Total OCI (Valuation and reclassifications)</t>
  </si>
  <si>
    <t>Market (Derivatives)</t>
  </si>
  <si>
    <t>Total markets (Derivatives)</t>
  </si>
  <si>
    <t>FV Hierarchy</t>
  </si>
  <si>
    <t>Rest (Other than Credit institutions and Other financial corporations)</t>
  </si>
  <si>
    <t>Partly included in FV Hierarchy</t>
  </si>
  <si>
    <t>Included in Portfolio and Category (CI)</t>
  </si>
  <si>
    <t>Included in Impaired/Unimpaired</t>
  </si>
  <si>
    <t>Included in Category (Main) and Amount</t>
  </si>
  <si>
    <t>Included in Category (CI) and Category (CM)</t>
  </si>
  <si>
    <t>Renamed from Movement</t>
  </si>
  <si>
    <t>Included in Base, Category (Main) and Impaired/Unimpaired</t>
  </si>
  <si>
    <t>Renamed from Consolidation Scope to Reporting Scope</t>
  </si>
  <si>
    <t>Not financial liabilities under IAS 39</t>
  </si>
  <si>
    <t>OC/IU</t>
  </si>
  <si>
    <t>Of which: Accumulated foreclosure</t>
  </si>
  <si>
    <t>Previously stated</t>
  </si>
  <si>
    <t>Allowances for debt instruments</t>
  </si>
  <si>
    <t>Loan Commitments received</t>
  </si>
  <si>
    <t>Changes in assets</t>
  </si>
  <si>
    <t>Non-current assets held-for-sale</t>
  </si>
  <si>
    <t>Investment property</t>
  </si>
  <si>
    <t>Equity and debt instruments</t>
  </si>
  <si>
    <t xml:space="preserve">Of which: Unrecognised actuarial gains </t>
  </si>
  <si>
    <t xml:space="preserve">Of which: Unrecognised past service cost </t>
  </si>
  <si>
    <t>Of which: Unrecognised actuarial (losses)</t>
  </si>
  <si>
    <t>Of which: Demand deposits and cash equivalents not measured at fair value through profit or loss</t>
  </si>
  <si>
    <t>Held for sale and Investment property other than held for sale</t>
  </si>
  <si>
    <t>Replaced with category of comprehensive income (CC) "(Staff)" and related party (RP) "Key management of the entity or its parent" (it indicates also the parent but it is unlikely that the management of the entity is employed also by the parent; nevertheless this needs to be investigated) used for base "(Expenses)/(Losses)" (Table 24C).</t>
  </si>
  <si>
    <t>Defined benefit obligations (wholly or partially funded or wholly unfunded)</t>
  </si>
  <si>
    <t>Replaced with category of comprehensive income (CC) used for base "Income/Gains" (Table 9B).</t>
  </si>
  <si>
    <t>Replaced with main category (CM) "Tangible assets, of which: accumulated foreclosure" and portfolio "Held for sale and Investment property other than held for sale" used for base "Assets" (Table 9E).</t>
  </si>
  <si>
    <t>Replaced with category of comprehensive income (CC) with identical name used for base "Expenses" (Table 9B).</t>
  </si>
  <si>
    <t>Replaced with amount (AM) with identical name used for base: "Defined benefit obligations" and category main (CM): "Defined benefit obligations (wholly or partially funded or wholly unfunded)" (Table 16A).</t>
  </si>
  <si>
    <t>Allowances for doubtful debts and provisions for guarantees and commitments</t>
  </si>
  <si>
    <t>"Gains", "Revenue", "Reversal of provisions", "Reversals of impairment" were included in this item and are later distinguished on the level of categories of comprehensive income (CC). This is for the reason that for example gains are comprised into the definition of income according to the FWK 75 - Framework of the IFRSs (gain is and income when you sale).</t>
  </si>
  <si>
    <t>This item was defined twice by the draft version from 31 December 2009 so it is removed.</t>
  </si>
  <si>
    <t>In order to express "Interest income on impaired financial assets accrued" replaces with base: "Income", category of comprehensive income (CC): "Interest", category main (CM): "Financial under IAS 39", product origin (PO): "Assets" and impaired/unimpaired (IU): "Impaired".</t>
  </si>
  <si>
    <t>(Expenses)/(Losses)</t>
  </si>
  <si>
    <t>"Losses", "Impairment", Provisions" were included in this item as for example according to FWK 79 losses are comprised into the definition of expenses.</t>
  </si>
  <si>
    <t>Included in "Income/gains (expenses)/(losses), net" assuming that "(Tax expense) income" from Table 2 is net.</t>
  </si>
  <si>
    <t>Included in "Income/gains (expenses)/(losses), net" and used with category of comprehensive income (CC): "(Provisions) reversal of provisions".</t>
  </si>
  <si>
    <t>Commitments and financial guarantees given</t>
  </si>
  <si>
    <t>This item was initially suggested  by the review of draft to be included in base. Eventually the item "Commitments and financial guarantees given" has been defined as the base.</t>
  </si>
  <si>
    <t>Commitments and financial guarantees received</t>
  </si>
  <si>
    <t>Merged with former collateral breakdown member: "Collateral held"</t>
  </si>
  <si>
    <t>Managed assets, custody assets and assets involved in services provided by entity</t>
  </si>
  <si>
    <t>Replaced with category of comprehensive income (CC) used for base "(Expenses)/(Losses)" (Table 2)</t>
  </si>
  <si>
    <t>This item replaces "Changes in collaterals" which are not really changes understood as reconciliation between beginning and ending balance (flow in the period). Merged with former collateral breakdown member "Collateral obtained [by taking possession during the period]". Used only in Table 9D.</t>
  </si>
  <si>
    <t>Replaced with main category (CM) "Financial guarantees and loan commitments given" used for base "Commitments and financial guarantees given".</t>
  </si>
  <si>
    <t>Replaced with main category (CM) "Loan commitments given" used for base "Commitments and financial guarantees given".</t>
  </si>
  <si>
    <t>Replaced with main category (CM) "Financial guarantees given" used for base "Commitments and financial guarantees given".</t>
  </si>
  <si>
    <t>Replaced with main category (CM) "Other commitments given" used for base "Commitments and financial guarantees given".</t>
  </si>
  <si>
    <t>Initially suggested by the review of the draft as a base ("Financial guarantees received"). Eventually replaced with main category (CM) "Financial guarantees received" used for base "Commitments and financial guarantees received".</t>
  </si>
  <si>
    <t>Replaced with main category (CM) "Other commitments received" used for base "Commitments and financial guarantees received".</t>
  </si>
  <si>
    <t>Changes in allowances</t>
  </si>
  <si>
    <t>Other/Moved</t>
  </si>
  <si>
    <t>Removed. An attempt has been made to name every possible amount.</t>
  </si>
  <si>
    <t>This information is not necessary to be defined in the taxonomy as it simply expresses the meta data about the item (that it's period type its duration).</t>
  </si>
  <si>
    <t>Assets / Liabilities</t>
  </si>
  <si>
    <t>This item is used with base "Assets" in Table 12 for column titled: "Financial assets entirely derecognised" as the amount in this column is not a carrying amount (the assets is derecognised so it is not in balance sheet) nor any other.</t>
  </si>
  <si>
    <t>Maximum collateral/guarantee</t>
  </si>
  <si>
    <t>Base and CM</t>
  </si>
  <si>
    <t>Associated with assets:</t>
  </si>
  <si>
    <t>Collateral and/or financial guarantee</t>
  </si>
  <si>
    <t>Collateral obtained in period</t>
  </si>
  <si>
    <t xml:space="preserve">Amount that mitigate maximum exposure to credit risk </t>
  </si>
  <si>
    <t>This item is used with combination of base "Assets and liabilities" and applies to main category (CM): "Derivatives" (Table 8).</t>
  </si>
  <si>
    <t>In the context of off-balance sheet and memorandum items this item is used for base "Commitments and financial guarantees received" and "Commitments and financial guarantees given".</t>
  </si>
  <si>
    <t>This is the same item as defined above for "Assets" and "Liabilities.</t>
  </si>
  <si>
    <t>This item is used to present the information on components of equity in the statement of changes in equity that are before restatement. For those items that are restated the "Carrying amount" (which is by default amount after restatements) is used since they express the same information that is in the balance sheet if it had comparative figures for previous period (hence it is "Carrying amount").</t>
  </si>
  <si>
    <t>This item is used for base "Defined benefit obligations".</t>
  </si>
  <si>
    <t>Of which: Instruments issued by entity</t>
  </si>
  <si>
    <t>This item is defined only for grouping purposes.</t>
  </si>
  <si>
    <t xml:space="preserve">  Carrying amount (Provisions for guarantees and commitments)</t>
  </si>
  <si>
    <t>Possibly an item from "Changes (Equity)": "Equity increase (decrease) resulting from business combination" could be reused (with unified name to for example: "Increase (decrease) resulting from business combination").</t>
  </si>
  <si>
    <t>Change in Assets [Allowances]</t>
  </si>
  <si>
    <t>Change [Defined benefit obligation]</t>
  </si>
  <si>
    <t>Name slightly changed in order to indicate that this item refers to assets ("held").</t>
  </si>
  <si>
    <t>This item is used for Table 12B with base "Assets".</t>
  </si>
  <si>
    <t>Equity instruments and debt securities</t>
  </si>
  <si>
    <t>Of which: Unquoted equity instruments held [at cost]</t>
  </si>
  <si>
    <t>As described in comment under item "Fair value" in amount (AM) breakdown it is suggested to investigate the possibility to move the information about the measurement to a separate breakdown in order to avoid overlapping and increase consistency.</t>
  </si>
  <si>
    <t>This item is used in Table 23B with base "Assets".</t>
  </si>
  <si>
    <t xml:space="preserve">This item is used with base "Assets" in Table 7 (last column) since information in this column could include (gross) or not include interests, etc. </t>
  </si>
  <si>
    <t>Explanatory (not to be defined in the taxonomy/reported)</t>
  </si>
  <si>
    <t>Replaced with amount (AM) with name changed to "Accumulated write-offs" and impaired/unimpaired (IU): "Write-off". Used for base "Assets" (Table 7).</t>
  </si>
  <si>
    <t>AM/IU</t>
  </si>
  <si>
    <t>Financial assets under IAS 39</t>
  </si>
  <si>
    <t>This item is not used in Table 11C. Instead, the item "Debt securities" is used. This is due to expected changes in the IFRSs (see comments on "Debt instruments that are hybrid contracts").</t>
  </si>
  <si>
    <t>Of which: Other term loans that are subordinated liabilities for the issuer deducted from own funds</t>
  </si>
  <si>
    <t>Split into separate items for different base meanings. The information about belonging to IAS 39 or not is defined twice - in CM and PL. This is due to the fact, that information is approached from different perspectives (by instruments or by portfolio).</t>
  </si>
  <si>
    <t>This item was used for Table 16A. It has been defined under categories applicable for "Defined benefit plan assets".</t>
  </si>
  <si>
    <t>Previously used only as an alternative (complementing the set).</t>
  </si>
  <si>
    <t>The operating leases breakdown has been replaced by the information in main categories (for assets) and in categories of comprehensive income (for income or expenses), hence it is no longer consistently applied to income statement items and balance sheet items. Regarding income statement item (Table 20G) the information in this table relates to result of fair value adjustments of tangible assets (row 1), amounts recognized in profit or loss other than fair value adjustments (row 2), result of operating leases (row 3, e.g. rents that are collected by the entity) and other (row 4).</t>
  </si>
  <si>
    <t>Of which: Intangible assets subject to operating lease</t>
  </si>
  <si>
    <t>Possibly the name should be changed to "Of which: Other intangible assets subject to operating lease" as FINREP Table 13B refers only to "Other intangible assets".</t>
  </si>
  <si>
    <t>Tax assets</t>
  </si>
  <si>
    <t>Assets under insurance and reinsurance contracts</t>
  </si>
  <si>
    <t>Current tax assets</t>
  </si>
  <si>
    <t>Deferred tax assets</t>
  </si>
  <si>
    <t>Table 9D uses the portfolio "Non-current assets and disposal groups classified as held for sale" even though it does not include the wording "disposal groups".</t>
  </si>
  <si>
    <t>CM?</t>
  </si>
  <si>
    <t>See comment on "Derivatives" under assets.</t>
  </si>
  <si>
    <t xml:space="preserve">Of which: Other liabilities that are hybrid contracts </t>
  </si>
  <si>
    <t>Liabilities under insurance and reinsurance contracts</t>
  </si>
  <si>
    <t>Tax liabilities</t>
  </si>
  <si>
    <t>Current tax liabilities</t>
  </si>
  <si>
    <t>Deferred tax liabilities</t>
  </si>
  <si>
    <t>This is not the same item as used for assets. This is a separate item.</t>
  </si>
  <si>
    <t>This item is already represented by the base. It is a redundancy introduced in other to be able to assign main category to every base related to balance sheet or off-balance sheet items.</t>
  </si>
  <si>
    <t>Replacement for the base "Assets and liabilities, sold". See comment on "Derivatives" under assets.</t>
  </si>
  <si>
    <t>Assets and liabilities under insurance and reinsurance contracts</t>
  </si>
  <si>
    <t>Split into separate items for different base meanings. Needed for Table 2 item "Other income/expenses from insurance and reinsurance contracts, net" in case when there is no product origin breakdown.</t>
  </si>
  <si>
    <t>Of which: Collateral sold [permitted to sell]</t>
  </si>
  <si>
    <t>Of which: Collateral repledged [permitted to repledge]</t>
  </si>
  <si>
    <t>Of which: Collateral repledged [permitted to repledge] under repo</t>
  </si>
  <si>
    <t>Of which: Collateral sold</t>
  </si>
  <si>
    <t>Of which: Collateral repledged</t>
  </si>
  <si>
    <t>The suggested proposal requires to define in category main the breakdown into "Commitments", "Loan commitments", "Other commitments", "Financial guarantees" and "Financial guarantees and commitments" separately for "Given" and "Received" due to the proposal of being able to assign a main category to each on- and off-balance sheet base item and the reuse of some of these items in Table 19. This increases redundancy.</t>
  </si>
  <si>
    <t xml:space="preserve">Guarantees can include guarantees other than financial guarantees i.e. other commitments.  </t>
  </si>
  <si>
    <t>This item is not necessary.</t>
  </si>
  <si>
    <t>These assets are not recognised on the balance of reporting entity.</t>
  </si>
  <si>
    <t>This is total financial instruments issued by the reporting entity held by the plan.</t>
  </si>
  <si>
    <t>CP and OC</t>
  </si>
  <si>
    <t>See comment on "Total comprehensive income".</t>
  </si>
  <si>
    <t>Of which: Change in fair value attributable to changes in the credit risk</t>
  </si>
  <si>
    <t>Of which: Hedge accounting</t>
  </si>
  <si>
    <t>See comment on operating lease breakdown.</t>
  </si>
  <si>
    <t>Of which: Pension and similar expenses [related to staff]</t>
  </si>
  <si>
    <t>Original name (if changed)</t>
  </si>
  <si>
    <t>Of which: Pension and similar expenses</t>
  </si>
  <si>
    <t>The amount reported in Table 16C is part of staff expenses.</t>
  </si>
  <si>
    <t>Additions to provisions</t>
  </si>
  <si>
    <t>Expenses in respect of bad or doubtful debt, guarantees and commitments</t>
  </si>
  <si>
    <t>See comment on "Expenses in respect of bad or doubtful debt, guarantees and commitments".</t>
  </si>
  <si>
    <t>Share of profit (loss)</t>
  </si>
  <si>
    <t>It is an "income (expense)" for the reporting entity generated by the profit (or loss) of another company (investee).</t>
  </si>
  <si>
    <t>Through this item the reused components of "Revaluation reserves and other valuation differences" defined in main categories (CM) are referred to.</t>
  </si>
  <si>
    <t>Name</t>
  </si>
  <si>
    <t>According to the review this item is not needed for "Realised gains (losses) on financial assets &amp; liabilities not measured at fair value through profit or loss, net" because gains (losses) on this portfolio category are always realised.</t>
  </si>
  <si>
    <t>Of which: Demand deposits and cash equivalents measured at fair value through profit or loss</t>
  </si>
  <si>
    <t>Demand deposits and cash equivalents measured at fair value through profit or loss</t>
  </si>
  <si>
    <t>Measured at fair value through profit and loss</t>
  </si>
  <si>
    <t>Demand deposits and cash equivalents not measured at fair value through profit or loss</t>
  </si>
  <si>
    <t>Financial liabilities measured at amortised cost / at cost</t>
  </si>
  <si>
    <t>Financial liabilities measured at amortised cost</t>
  </si>
  <si>
    <t>This item is used for Table 7.</t>
  </si>
  <si>
    <t>The name was changed from proposed by the review "Intangible assets".</t>
  </si>
  <si>
    <t>This is not the same item as for "Property, plant and equipment". This is a separate item.</t>
  </si>
  <si>
    <t>This is not the same item as for "Investment property". This is a separate item.</t>
  </si>
  <si>
    <t>This item is needed for "Rest of assets" in Table 15A.</t>
  </si>
  <si>
    <t>This item is needed for "Rest of liabilities" in Table 15B.</t>
  </si>
  <si>
    <t xml:space="preserve">The name was changed in the review as it was regarded as confusing. </t>
  </si>
  <si>
    <t>This item is needed for Table 9E where it is linked with main category (CM): "Accumulated foreclosure"</t>
  </si>
  <si>
    <t>See comment on "Previously stated" in Category (Main).</t>
  </si>
  <si>
    <t>See comment on "Impairment" in base.</t>
  </si>
  <si>
    <t>Collateral obtained by taking possession during the period</t>
  </si>
  <si>
    <t>The name has been changed because national supervisors have the option to use FINREP on "solo" basis.</t>
  </si>
  <si>
    <t>Scope of consolidation</t>
  </si>
  <si>
    <t>This is the assumed default.</t>
  </si>
  <si>
    <t>This item after having been moved to amount breakdown is used much more often (it has wider application than just Table 8). See comments on "Maximum exposure to credit risk" in amount breakdown.</t>
  </si>
  <si>
    <t>See comment on "Amount that mitigate maximum exposure to credit risk" in amount breakdown.</t>
  </si>
  <si>
    <t>Of which: Change in fair value attributable to credit risk</t>
  </si>
  <si>
    <t>See comment on "Derivatives related to debt securities designated at fair value through profit or loss" in main categories.</t>
  </si>
  <si>
    <t>See comment on "Other than revaluation reserves and other valuation differences" in main categories.</t>
  </si>
  <si>
    <t>See comment on "Of which: Hedge accounting" in categories of comprehensive income (CC).</t>
  </si>
  <si>
    <t>See comment on the item above.</t>
  </si>
  <si>
    <t>See comment on "Collateral and other credit enhancements received as security for the related impaired and past due assets" defined in base.</t>
  </si>
  <si>
    <t>IN/CO</t>
  </si>
  <si>
    <t>This information after the review is represented twice. Once together with instrument included in main categories and as a separate item under "Designated at fair value through profit or loss" in portfolio. See comment on "Debt instruments that are hybrid contracts" in main categories.</t>
  </si>
  <si>
    <t>This item is needed for Table 7 for column: "Collateral and other credit enhancements received as security for the related impaired and past due assets"</t>
  </si>
  <si>
    <t>This information has been recommended to be included in Table 7 for the last column in order to provide a comprehensive overview of this table in respect of debt instruments (unimpaired but past due, impaired, allowances and the write-offs). This information is redundant as it is already defined in amount breakdown ("Accumulated write-offs").</t>
  </si>
  <si>
    <t>of which: Past due</t>
  </si>
  <si>
    <t>This item seems to be missing in CM</t>
  </si>
  <si>
    <t>Replaced by "Debt instruments that are subordinated liabilities for the issuer deducted from own funds"</t>
  </si>
  <si>
    <t>This item was replaced with main category "Of which: Instruments issued by the entity" for "Defined benefit plan assets" and amount "Of which: Instruments issued by entity" for "Managed assets, custody assets and assets involved in services provided by entity". Such approach increases redundancy but may simplify understanding.</t>
  </si>
  <si>
    <t>Split in two items, one for each category of assets (according to the portfolio breakdown) that it refers to.</t>
  </si>
  <si>
    <t>The name of this item is "Equity / Equity instruments and related derivatives" following the proposal of merging risk type breakdowns.</t>
  </si>
  <si>
    <t>The name of this item is "Currency (FX) / Foreign exchange trading and related derivatives" following the proposal of merging risk type breakdowns.</t>
  </si>
  <si>
    <t>The name of this item is "Credit / Credit risk instruments and related derivatives" following the proposal of merging risk type breakdowns.</t>
  </si>
  <si>
    <t>The name of this item is "Commodity / Commodities and related derivatives" following the proposal of merging risk type breakdowns.</t>
  </si>
  <si>
    <t>The name of this item is "Other / Other [including hybrid instruments" following the proposal of merging risk type breakdowns.</t>
  </si>
  <si>
    <t>Risk type and product</t>
  </si>
  <si>
    <t>Total risk and product</t>
  </si>
  <si>
    <t>Total risk</t>
  </si>
  <si>
    <t>Merged with risk type (formerly risk type and product)</t>
  </si>
  <si>
    <t>Merged with former instruments breakdown and included in main categories.</t>
  </si>
  <si>
    <t>of which: Securitization, Original asset</t>
  </si>
  <si>
    <t>of which: Repurchase agreements, Original assets</t>
  </si>
  <si>
    <t>of which: Securitization, Associated liability</t>
  </si>
  <si>
    <t>of which: Repurchase agreements, Associated liability</t>
  </si>
  <si>
    <t>Recognized by the entity's continuing involvement, Associated liability</t>
  </si>
  <si>
    <t>See comment on "Other than held for sale" in portfolio.</t>
  </si>
  <si>
    <t>See comment on "Key management personnel compensation" in base.</t>
  </si>
  <si>
    <t>The name of this item is "Interest rate / Interest rate instruments and related derivatives" following the proposal of merging risk type breakdowns. It is no longer applied for portfolio hedged (the information that they refer to interest rate is included in their definition).</t>
  </si>
  <si>
    <t>In the balance sheet this item refers to portfolio "Cash and cash equivalents".</t>
  </si>
  <si>
    <t>This item refers to portfolio: "Other than held for sale".</t>
  </si>
  <si>
    <t>Split into separate items for different base meanings. This item refers to portfolio "Other than held for sale".</t>
  </si>
  <si>
    <t>Split into separate items for different base meanings. Results in repeated information: base - Assets, CM - Total assets. In the balance sheet this item refers to "Total portfolio" (for the total) and "Non-current assets and disposal groups classified as held for sale" to represent "Held for sale".</t>
  </si>
  <si>
    <t>Included in Amount, Category (CI), Category (Main)</t>
  </si>
  <si>
    <t>Under discussion</t>
  </si>
  <si>
    <t>Amount of allowance or provision</t>
  </si>
  <si>
    <t>See comment on "Right to reimbursement recognised as an asset" in  base.</t>
  </si>
  <si>
    <t>Financial liabilities under IAS 39</t>
  </si>
  <si>
    <t>Derivatives [assets]</t>
  </si>
  <si>
    <t>Of which: economic hedges [assets]</t>
  </si>
  <si>
    <t>Derivatives [liabilities]</t>
  </si>
  <si>
    <t>Of which: economic hedges [liabilities]</t>
  </si>
  <si>
    <t>Fair value changes of the hedged items in portfolio hedge [assets]</t>
  </si>
  <si>
    <t xml:space="preserve"> This item does not refer to portfolio.</t>
  </si>
  <si>
    <t>Fair value changes of the hedged items in portfolio hedge [liabilities]</t>
  </si>
  <si>
    <t>Pensions and other post retirement benefit obligations [provisions]</t>
  </si>
  <si>
    <t>Other employee benefits [provisions]</t>
  </si>
  <si>
    <t>Restructuring provisions</t>
  </si>
  <si>
    <t>Pending legal issues and tax litigation [provisions]</t>
  </si>
  <si>
    <t>Loan commitments and guarantees [provisions]</t>
  </si>
  <si>
    <t>This item is needed for Table 2 and 20B. Should be defined in portfolio. An alternative is proposed to define its content by elimination of possibilities (this is "Demand deposits and cash equivalents not measured at fair value through profit or loss" - see portfolio breakdown).</t>
  </si>
  <si>
    <t>Derivatives [assets and liabilities]</t>
  </si>
  <si>
    <t>Of which: economic hedges [assets and liabilities]</t>
  </si>
  <si>
    <t>Of which: Derivatives related to debt securities designated at fair value through profit or loss [assets and liabilities]</t>
  </si>
  <si>
    <t>Of which: Derivatives sold [assets and liabilities]</t>
  </si>
  <si>
    <t>Total assets and liabilities</t>
  </si>
  <si>
    <t>Total liabilities and equity</t>
  </si>
  <si>
    <t>This item is already represented by the base. It is a redundancy introduced in other to be able to assign main category to every base related to balance sheet or off-balance sheet items. It is used together with portfolio (PL): "Hedge accounting" for Table 2 (cell D34) and Table 20E (cell C72 and D72).</t>
  </si>
  <si>
    <t>Replaced with category main (CM) located under "Other assets" and used with base: "Assets". Although Table 16A indicates that this is "Fair value" it is more important to indicate that this is "Carrying amount" as a balance sheet item. This is the general problem of balance sheet items being in principle "Carrying amounts" but at the same time "Fair value", "At cost", etc.</t>
  </si>
  <si>
    <t>Gathers all net amounts for income statement items, i.e.. "Income (expenses), net", "Gains (losses), net", "(Provisions) reversals of provisions)", etc. Single line is enough as it is net information (understood as e.g. income minus expenses - not: net of tax for which purpose there is another breakdown called Tax).</t>
  </si>
  <si>
    <t>Included in "(Expenses)/(Losses)" for "Reversals" and "Income/Gains" for "Additions" and used with category of comprehensive income (CC): "Impairment". In the income statement (Table 2) included in "Income/Gains (Expenses)/(Losses), net" (and also used with category of comprehensive income (CC): "Impairment").</t>
  </si>
  <si>
    <t>Initially suggested by the review of the draft as a base ("Commitments received"). Eventually replaced with main category (CM) "Commitments received" used for base "Commitments and financial guarantees received".</t>
  </si>
  <si>
    <t>This item contains assets that are outside of portfolio. These are assets of clients of the entity that are managed, etc by the entity.</t>
  </si>
  <si>
    <t>Replaced with base "Assets" from portfolio (PL) "Total available-for-sale, loans and receivables and held-to-maturity" that refer to CM: "Debt instruments with collateral not specifically attributable" or if specifically attributable - to the instrument (CM: "Debt securities", "Loans and advances" and their breakdown) to CO: "Collateral and/or guarantees". The IU is "Impaired and past due" and the amount (AM) is "Maximum exposure to credit risk".</t>
  </si>
  <si>
    <t>Replaced with amount (AM) "Accumulated unrealised gains (losses), net" used for base "Assets", "Liabilities" and "Assets and liabilities".</t>
  </si>
  <si>
    <t>Replaced with amount (AM) "Accumulated unrealised gains" used for base "Assets", "Liabilities" and "Assets and liabilities".</t>
  </si>
  <si>
    <t>Replaced with amount (AM) "Accumulated unrealised losses" used for base "Assets", "Liabilities" and "Assets and liabilities".</t>
  </si>
  <si>
    <t>Of which: Carrying amount of goodwill included in investments accounted for using the equity method</t>
  </si>
  <si>
    <t>This is a carrying amount. It is the only case where it has been excluded from the general item used to indicate carrying amount due to the modelling reasons. This information is used only for reconciliation with COREP therefore this exception seems acceptable. However, in the previously suggested approach (draft from December 2009) this has been represented as a main category "Goodwill included in investments accounted for using the equity method" included under "Investments in entities accounted for using the equity method" which may seem to be more consistent with the general approach for modelling (although results in another item "of which:" that may be perceived as disadvantage). This is a minor case but needs to be further investigated in order to take final decision.</t>
  </si>
  <si>
    <t>This item is used with combination of base "Assets and liabilities" and applies to main category (CM): "Derivatives" and "Derivatives, sold". It is also used with off-balance sheet and memorandum items</t>
  </si>
  <si>
    <t>This item is used with base "Equity" not "Changed in equity" since it refers to adjustments between the previously stated and restated amount of equity and not the changes during the period.</t>
  </si>
  <si>
    <t>Originally proposed name by the review: Assets involved in the services provided by the entity</t>
  </si>
  <si>
    <t>Previously defined by a separate breakdown (Issuer) used for Table 18 and Table 16A. Currently this item is used for Table 18. For similar item in Table 16A a category main is used "Defined benefit plan assets, Of which: Instruments issued by the entity" since it also needs to refer to amount breakdown indicating "Fair value".</t>
  </si>
  <si>
    <t>This item is proposed to be used for last row of Table 24A which expresses base "Assets and liabilities" in main category (CM): "Allowances for doubtful debts and provisions for guarantees and commitments". The amount in this row is not the notional amount (since notional amount is not presented on the balance sheet) hence new amount has been created. Its content is expressed by the items below. The name was changed from originally proposed by the review: "Amount of provisions for doubtful debts, guarantees and commitments".</t>
  </si>
  <si>
    <t>Split into separate items for different base meanings. Results in repeated information. Initially proposed to be used in order to replace product origin breakdown.</t>
  </si>
  <si>
    <t>Of which: Equity and debt instruments held pledged as collateral of liabilities</t>
  </si>
  <si>
    <t>Of which: Equity and debt instruments held pledged as collateral of contingent liabilities</t>
  </si>
  <si>
    <t>Equity instruments held</t>
  </si>
  <si>
    <t xml:space="preserve">Of which: Debt instruments with collateral not specifically attributable </t>
  </si>
  <si>
    <t>This item has been split from "Debt securities" into "Debt securities" (for assets) and "Debt securities issued" (for liabilities). It causes redundancy but it is no longer necessary to interpret this item in the context of the base.</t>
  </si>
  <si>
    <t>Other collateralised loans for consumption</t>
  </si>
  <si>
    <t>Possibly the name of this item should be "Shares and other equities held in subsidiaries, joint venture and associates". Alternatively, this item could be defined using the dimension "Related party": Scope of the group. It needs to be checked that it includes only shares in the solo accounts.</t>
  </si>
  <si>
    <t>See comment on "Of which: Carrying amount of goodwill included in investments accounted for using the equity method" in amount (AM) breakdown.</t>
  </si>
  <si>
    <t>This item is represented by category main "Total assets" referring to portfolio "Non-current assets and disposal groups classified as held for sale". It is the only main category for assets that refers to this portfolio.</t>
  </si>
  <si>
    <t>The same item is used for Table 14 and 16A (the same value is reported).</t>
  </si>
  <si>
    <t>It has been moved to section "Assets and Liabilities" below as it reflects "Allowances for doubtful debts" (assets) and "Provisions for commitments and guarantees" (liabilities).</t>
  </si>
  <si>
    <t>Of which: Derivatives related to loan and advances designated at fair value through profit or loss [assets and liabilities]</t>
  </si>
  <si>
    <t>Asset management, custody and other services</t>
  </si>
  <si>
    <t>Other services given</t>
  </si>
  <si>
    <t>Other services received</t>
  </si>
  <si>
    <t>The words "income/expenses" has been added to describe the content of item (there are many "other"). However, there is only one "Other" in this breakdown. Besides each item should be interpreted in the context of a base (see comment on "Total comprehensive income").</t>
  </si>
  <si>
    <t>See comment on operating lease breakdown. It is recommended to change the name and make it more self-explanatory.</t>
  </si>
  <si>
    <t>This is represented by the concept "Expenses in respect of bad or doubtful debt, guarantees and commitments" defined in the alternative below.</t>
  </si>
  <si>
    <t>This is represented by the concept "Reversals in respect of bad or doubtful debts, guarantees and commitments" defined in the alternative below.</t>
  </si>
  <si>
    <t>Under the previous draft approach the distinction between the expense or reversal was represented by a different base ("Expenses"). This approach increases redundancy.</t>
  </si>
  <si>
    <t>Reversals in respect of bad or doubtful debt, guarantees and commitments</t>
  </si>
  <si>
    <t>The information that it is interest rate risk was initially inherited from risk type breakdown (RT). During the review it has been proposes to include it in the definition of this item as it is very specific.</t>
  </si>
  <si>
    <t>alternative (Portfolio):</t>
  </si>
  <si>
    <t>Replaced with "Equity and debt instruments held pledged as collateral of liabilities"</t>
  </si>
  <si>
    <t>Replaced with "Equity and debt instruments held pledged as collateral of contingent liabilities"</t>
  </si>
  <si>
    <t>Replaced with "Debt instruments with collateral not specifically attributable". See comment on "Collateral and other credit enhancements received as security for the related impaired and past due assets" in base.</t>
  </si>
  <si>
    <t>These items are used for example in Table 6B and Table 7 which indicate collaterals and financial guarantees attributable to/associated with a particular type of assets (combination of instruments from main categories and portfolios).</t>
  </si>
  <si>
    <t>These items are used for Table 9C with base "Collateral held when permitted to sell or repledge", appropriate main category (for collaterals) and amount: "Fair value". It is a redundant definition of items reflected already in main categories.</t>
  </si>
  <si>
    <t>Loan and advances</t>
  </si>
  <si>
    <t>The accumulated amount (for instant values) is represented in the amount breakdown by item "Accumulated change in fair value attributable to credit risk" referring to base "Assets" and appropriate main category while the amount for the period is expressed by the base "Income/Gains (Expenses)/(Losses)" referring to category of comprehensive income (CC): "Change in fair value attributable to credit risk".</t>
  </si>
  <si>
    <t>This item and the item defined in the line below were merged into one item and moved to components of comprehensive income (CC). In needs to be related to the portfolio breakdown (i.e. "Ineffectiveness in profit or loss" (CC) and "Cash flow hedges" / "Hedges of net investments in foreign operations" - (PL)).</t>
  </si>
  <si>
    <t>related/not-related to short positions:</t>
  </si>
  <si>
    <t>related/not-related to shot positions:</t>
  </si>
  <si>
    <t>After moving to main categories (CM) the items related to commitments/guarantees are used to express this information.</t>
  </si>
  <si>
    <t>This "Other" and "Other" at the bottom has been replaced by: "Other services received" and "Other services given"</t>
  </si>
  <si>
    <t>This "Other" and the grouping "Other" above has been replaced by: "Other services received" and "Other services given"</t>
  </si>
  <si>
    <t>Under the previous draft proposal this item was not necessary as this information was reflected using different base.</t>
  </si>
  <si>
    <t>This item is related with amount "Original asset".</t>
  </si>
  <si>
    <t>Replaced with main category (CM) "Derivatives, sold [assets and liabilities]" referring to base "Assets and liabilities" (Tables 3 and 4).</t>
  </si>
  <si>
    <t>Included in "Income" and used with category of comprehensive income (CC): "Revenue". It is an "income" (e.g. a premium in case of an insurance company).</t>
  </si>
  <si>
    <t>See comment on "Allowances".</t>
  </si>
  <si>
    <t>This item may be used in combination with base "Assets", "Liabilities" and "Assets and liabilities".</t>
  </si>
  <si>
    <t>As above.</t>
  </si>
  <si>
    <t>Moved to a separate new breakdown FV Hierarchy due to the fact, that it may be used with bases: "Assets", "Liabilities", "Assets and liabilities"  but also "Income/Gains (Expenses)/(Losses)" and category of comprehensive income (CC): "Unrealised" (Table 11A) as well as "Fair value" and "Accumulated unrealised gains (losses), net" from this breakdown.</t>
  </si>
  <si>
    <t>Moved to portfolio breakdown and placed under "Designated at fair value through profit or loss" due to the fact that it applies only to bases "Assets" and "Liabilities" that are in this portfolio. Additionally, it is places together with other items used for columns in Table 11C.</t>
  </si>
  <si>
    <t>Moved from former credit risk (CR) breakdown since this is another type of amount (any amount that expresses the maximum exposure to credit risk). Under the reviewed version this item will be used more extensively than only in Table 8 as in previous draft version released in December 2009. For example it is used for Table 7 in column "Collateral and other credit enhancements received as security for the related impaired and past due assets" (although the IFRSs allow for "Fair value" this seems to be more appropriate possibility; it is not clearly indicated in FINREP which amount should be used in this place).</t>
  </si>
  <si>
    <t>Previously expressed by a separate breakdown.</t>
  </si>
  <si>
    <t>See comment on "Unrecognised actuarial gains".</t>
  </si>
  <si>
    <t>This is the same item as defined above for "Assets" and "Liabilities. Used for base "Defined benefit plan assets" (Table 16A).</t>
  </si>
  <si>
    <t>This is a new item used to refer jointly do debt instruments which include debt securities and loans and advances. It is used for total lines in many tables (e.g. 5B, 5C, 7, …).</t>
  </si>
  <si>
    <t>As above. See comment on "Financial assets under IAS 39".</t>
  </si>
  <si>
    <t>This item is used for Table 10B (after elimination of possibilities it turned out that only "Deposits with agreed maturity" can be subordinated).</t>
  </si>
  <si>
    <t>Possibly the name may be changed to "Deposits and debt securities issued that are subordinated" following the feedback to the comment on "Deposits with agreed maturity that are subordinated".</t>
  </si>
  <si>
    <t>This item does not refer to portfolio.</t>
  </si>
  <si>
    <t>This item is represented by category main "Total liabilities" referring to portfolio "Liabilities included in disposal groups classified held for sale". It is the only main category for liabilities that refers to this portfolio (i.e. "Held for sale").</t>
  </si>
  <si>
    <t>This item is needed for Table 1.3 and 22 (Minority interest). The presented here general structure helps to understand the dependency/relations but when applied in taxonomy to a specific table the initial ordering will be used (i.e. it start from "Issued capital", then "Share premium", etc)</t>
  </si>
  <si>
    <t>This item is needed for Table 8. It mixes two dimensions (category main and portfolio) due to the fact, that derivatives in Table 8 are held for trading (and this is a value for the portfolio dimension for columns 2 and 4) but are related to instruments designated at fair value. The full representation of Table 8 row 1 column 2 is - Base: "Assets and liabilities" CM: "Derivatives related to debt securities designated at fair value through profit or loss [assets and liabilities]" AM: "Amount that mitigate the maximum exposure to credit risk" PL: "Held for trading" and for column 4 - Base: "Income/Gains (Expenses)/(Losses)" CM: "Derivatives related to debt securities designated at fair value through profit or loss [assets and liabilities]" PL: "Held for trading" (and possibly also PO: "Assets and liabilities" - see comment on "Derivatives" under assets).</t>
  </si>
  <si>
    <t>See comment on "Derivatives related to debt securities designated at fair value through profit or loss".</t>
  </si>
  <si>
    <t>This item includes allowances and provisions for this reason has been included under assets and liabilities.</t>
  </si>
  <si>
    <t>The name of this item is a repetition of a base (redundancy).</t>
  </si>
  <si>
    <t>This item is defined  in order to be able to assign main category component to every balance sheet, off-balance sheet and memorandum item base. It is a redundancy.</t>
  </si>
  <si>
    <t>See comment on this item in services breakdown.</t>
  </si>
  <si>
    <t>According to the general approach each income statement base item should refer to at least one component of this breakdown. This is a redundancy. Additionally, for some items is it not explicitly defined in this proposal if they are "Income"/"Gains" or "Expenses"/"Losses".</t>
  </si>
  <si>
    <t>This item is not necessary as this information is already defined by the base. However - see comment on "Total comprehensive income". Important: FINREP item "Profit (loss) from non-current assets and disposal groups classified as held for sale" is used with base "Income/Gains (Expenses)/(Losses)" because it includes changes in the carrying amount and gains (losses) on derecognition (it is not "Profit (loss)").</t>
  </si>
  <si>
    <t>Alternatively this information could be reflected as a separate breakdown similarly to the approach proposed for the initial draft.</t>
  </si>
  <si>
    <t>"Demand deposits and cash equivalents" are most likely measured at fair value (it is equal to cost), nevertheless this item is needed for Table 2 and 20B (this is the value of "Other" in Table 20B deducted by eliminating other possibilities).</t>
  </si>
  <si>
    <t>This item previously referred to assets and liabilities. After review it is related with liabilities. Therefore unquoted equity and related derivatives (Cell C7 in Table9A) are represented in main categories.</t>
  </si>
  <si>
    <t>This information is duplicated in base and main categories (CM).</t>
  </si>
  <si>
    <t>This value is used (among others) for "Specific allowances for individually assessed financial assets" and "Specific allowances for collectively assessed financial assets".</t>
  </si>
  <si>
    <t>Name modified</t>
  </si>
  <si>
    <t xml:space="preserve">This amounts includes nominal, accruals and other adjustments. </t>
  </si>
  <si>
    <t>This item is not used in Table 11C. Instead, the item "Loans and advances" is used.  (see comments on "Debt instruments that are hybrid contracts").</t>
  </si>
  <si>
    <t>See comment on "Total comprehensive income". In this case the meaning of "Gains (losses) is only a part of the meaning of "gain (losses) in the dimension BASE</t>
  </si>
  <si>
    <t xml:space="preserve">The name of this item has been change because "allowances" always are deducted from assets  </t>
  </si>
  <si>
    <t>This item is dropped because Table 8 can be modelling using assets and liabilities and income (expenses).</t>
  </si>
  <si>
    <t>Label</t>
  </si>
  <si>
    <t>See comment on "Allowances" and "Accumulated impairment" in base.</t>
  </si>
  <si>
    <t>Rest of gross carrying</t>
  </si>
  <si>
    <t>This item  is necessary in category main, but the name must be changed from "Other loans and advances"  to "Other advances" because FINREP guidelines establishes that do not include loans.</t>
  </si>
  <si>
    <t>This item is not used in Table 11C. Instead, the item "Other financial liabilities" is used. This is due to expected changes in the IFRSs (see comments on "Debt instruments that are hybrid contracts").</t>
  </si>
  <si>
    <t>This is not the same item as used for assets or portfolio. This is a separate item. This item is reused together with "Revaluation reserves and other valuation differences" from categories of comprehensive income (CC) and OCI VR (MV) in order to reflect the content of Table 21.</t>
  </si>
  <si>
    <t>This item is used for Table 2 (with base "Income/Gains (Expenses/Losses)" and Table 11 (with base "Income/Gains" for reversals and "(Expenses/Losses)" for additions) for category of comprehensive income (CC): "Impairment" and portfolio (PL): "Not measured at fair value through profit or loss". Although the title of the row in FINREP templates is "Financial assets measured at cost [unquoted equity and related derivatives]" the fact that this item comprises of derivatives suggests, that it may relate to assets and/or liabilities which will be indicated by the applied value of the products origin breakdown (PO) or alternatively a separate item will be defined.</t>
  </si>
  <si>
    <t>Other (advances)</t>
  </si>
  <si>
    <t>Which item in Table 16 refers to "Defined benefit PLAN assets" in relation to "Defined benefit assets" in categories main.</t>
  </si>
  <si>
    <t>Rest of revaluation reserves and other valuation differences</t>
  </si>
  <si>
    <t>Rest of defined benefit plan assets</t>
  </si>
  <si>
    <t>Unrealised gains (losses), net</t>
  </si>
  <si>
    <t>Change in fair value attributable to credit risk</t>
  </si>
  <si>
    <t>(Pension and similar expenses)</t>
  </si>
  <si>
    <t>(Share based payments)</t>
  </si>
  <si>
    <t>Interest rate / Interest rate instruments and related derivatives</t>
  </si>
  <si>
    <t>Equity / Equity instruments and related derivatives</t>
  </si>
  <si>
    <t>Currency (FX) / Foreign exchange trading and related derivatives</t>
  </si>
  <si>
    <t>Credit / Credit risk instruments and related derivatives</t>
  </si>
  <si>
    <t>Commodity / Commodities and related derivatives</t>
  </si>
  <si>
    <t>Transfer</t>
  </si>
  <si>
    <t>Element name (XBRL)</t>
  </si>
  <si>
    <t>Of which: Collateral repledged under repo</t>
  </si>
  <si>
    <t>Total</t>
  </si>
  <si>
    <t xml:space="preserve">Of which: economic hedges </t>
  </si>
  <si>
    <t xml:space="preserve">This item could be reused for assets, liabilities and assets and liabilities provided that it is combined with product origin breakdown (see comments on product origin breakdown). Otherwise it needs to be defined by three separate items which results in redundancy (more items in this breakdown but also application of specific main category for each base concept instead or interpreting a category in a context of a base). This comment applies to all components of this breakdown that can are related to both: assets and liabilities (tax, insurance and reinsurance, etc) directly (from the base item for balance sheet) or indirectly (from the base items from income statement). </t>
  </si>
  <si>
    <t>Technical Comment</t>
  </si>
  <si>
    <t>This element is not needed because Assets, Liabilities and Equity dimensions here assume that they are on balance sheet items.</t>
  </si>
  <si>
    <t>This is a dimension.</t>
  </si>
  <si>
    <t>In Assets dimension all are held.</t>
  </si>
  <si>
    <t>Of which: Unquoted equity instruments [at cost]</t>
  </si>
  <si>
    <t>Of which: Equity instruments deducted from own funds</t>
  </si>
  <si>
    <t>The "issued" nature is reflected by the liabilities dimension.</t>
  </si>
  <si>
    <t>Fair value changes of the hedged items in portfolio hedge</t>
  </si>
  <si>
    <t>Not financial under IAS 39</t>
  </si>
  <si>
    <t>Financial under IAS 39</t>
  </si>
  <si>
    <t xml:space="preserve">Tax </t>
  </si>
  <si>
    <t xml:space="preserve">Current tax </t>
  </si>
  <si>
    <t xml:space="preserve">Deferred tax </t>
  </si>
  <si>
    <t>Dimension</t>
  </si>
  <si>
    <t>Of which: economic hedges</t>
  </si>
  <si>
    <t>Deposits and debt securities</t>
  </si>
  <si>
    <t xml:space="preserve">Of which: Deposits and debt securities that are subordinated </t>
  </si>
  <si>
    <t xml:space="preserve">Of which: Deposits and debt securities that are hybrid contracts </t>
  </si>
  <si>
    <t>Other financial</t>
  </si>
  <si>
    <t xml:space="preserve">Other </t>
  </si>
  <si>
    <t>Other instruments</t>
  </si>
  <si>
    <t>Of which: Derivatives related to debt securities designated at fair value through profit or loss</t>
  </si>
  <si>
    <t>Of which: Derivatives related to loan and advances designated at fair value through profit or loss</t>
  </si>
  <si>
    <t>Of which: Derivatives sold</t>
  </si>
  <si>
    <t>In Portfolio</t>
  </si>
  <si>
    <t>Defined in Portfolio</t>
  </si>
  <si>
    <t>Measured at cost</t>
  </si>
  <si>
    <t>Portfolios outside IAS 39</t>
  </si>
  <si>
    <t>Of which: Other intangible assets subject to operating lease</t>
  </si>
  <si>
    <t>Property, plant and equipment [revaluation model]</t>
  </si>
  <si>
    <t>Property, plant and equipment [cost model]</t>
  </si>
  <si>
    <t>Investment property  [fair value model]</t>
  </si>
  <si>
    <t>Investment property [cost model]</t>
  </si>
  <si>
    <t>Other intangible assets [fair value model]</t>
  </si>
  <si>
    <t>Other intangible assets [cost model]</t>
  </si>
  <si>
    <t>Hedge accounting is an element in Portfolio</t>
  </si>
  <si>
    <t>It is reused in income statement</t>
  </si>
  <si>
    <t>Amount of original</t>
  </si>
  <si>
    <t>Information about the asset origin is taken from base</t>
  </si>
  <si>
    <t>Increase (decrease) resulting from business combination</t>
  </si>
  <si>
    <t>Changes in equity as a base</t>
  </si>
  <si>
    <t>Changes in defined benefit obligations as a base</t>
  </si>
  <si>
    <t>Other increase (decrease)</t>
  </si>
  <si>
    <t>x0</t>
  </si>
  <si>
    <t>x1</t>
  </si>
  <si>
    <t>x2</t>
  </si>
  <si>
    <t>x3</t>
  </si>
  <si>
    <t>x4</t>
  </si>
  <si>
    <t>x5</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</si>
  <si>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</si>
  <si>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</si>
  <si>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</si>
  <si>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</si>
  <si>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</si>
  <si>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</si>
  <si>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</si>
  <si>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</si>
  <si>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</si>
  <si>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</si>
  <si>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</si>
  <si>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</si>
  <si>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</si>
  <si>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</si>
  <si>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</si>
  <si>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</si>
  <si>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</si>
  <si>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</si>
  <si>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</si>
  <si>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</si>
  <si>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</si>
  <si>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</si>
  <si>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</si>
  <si>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</si>
  <si>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</si>
  <si>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</si>
  <si>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</si>
  <si>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</si>
  <si>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</si>
  <si>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</si>
  <si>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</si>
  <si>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</si>
  <si>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</si>
  <si>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</si>
  <si>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</si>
  <si>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x41</t>
  </si>
  <si>
    <t>x42</t>
  </si>
  <si>
    <t>x43</t>
  </si>
  <si>
    <t>x44</t>
  </si>
  <si>
    <t>x45</t>
  </si>
  <si>
    <t>x46</t>
  </si>
  <si>
    <t>x47</t>
  </si>
  <si>
    <t>x48</t>
  </si>
  <si>
    <t>x49</t>
  </si>
  <si>
    <t>x50</t>
  </si>
  <si>
    <t>x51</t>
  </si>
  <si>
    <t>x52</t>
  </si>
  <si>
    <t>x53</t>
  </si>
  <si>
    <t>x54</t>
  </si>
  <si>
    <t>x55</t>
  </si>
  <si>
    <t>x56</t>
  </si>
  <si>
    <t>x57</t>
  </si>
  <si>
    <t>x58</t>
  </si>
  <si>
    <t>x59</t>
  </si>
  <si>
    <t>x60</t>
  </si>
  <si>
    <t>x61</t>
  </si>
  <si>
    <t>x62</t>
  </si>
  <si>
    <t>x63</t>
  </si>
  <si>
    <t>x64</t>
  </si>
  <si>
    <t>x65</t>
  </si>
  <si>
    <t>x66</t>
  </si>
  <si>
    <t>x67</t>
  </si>
  <si>
    <t>x68</t>
  </si>
  <si>
    <t>x69</t>
  </si>
  <si>
    <t>x70</t>
  </si>
  <si>
    <t>x71</t>
  </si>
  <si>
    <t>x72</t>
  </si>
  <si>
    <t>x73</t>
  </si>
  <si>
    <t>x74</t>
  </si>
  <si>
    <t>x77</t>
  </si>
  <si>
    <t>x78</t>
  </si>
  <si>
    <t>x79</t>
  </si>
  <si>
    <t>x80</t>
  </si>
  <si>
    <t>x81</t>
  </si>
  <si>
    <t>x82</t>
  </si>
  <si>
    <t>x83</t>
  </si>
  <si>
    <t>x84</t>
  </si>
  <si>
    <t>x85</t>
  </si>
  <si>
    <t>x86</t>
  </si>
  <si>
    <t>x89</t>
  </si>
  <si>
    <t>x90</t>
  </si>
  <si>
    <t>x91</t>
  </si>
  <si>
    <t>x92</t>
  </si>
  <si>
    <t>x94</t>
  </si>
  <si>
    <t>x95</t>
  </si>
  <si>
    <t>x96</t>
  </si>
  <si>
    <t>x97</t>
  </si>
  <si>
    <t>x98</t>
  </si>
  <si>
    <t>x99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</si>
  <si>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</si>
  <si>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</si>
  <si>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</si>
  <si>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</si>
  <si>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</si>
  <si>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</si>
  <si>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</si>
  <si>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</si>
  <si>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</si>
  <si>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</si>
  <si>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</si>
  <si>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</si>
  <si>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</si>
  <si>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</si>
  <si>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</si>
  <si>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</si>
  <si>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</si>
  <si>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</si>
  <si>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</si>
  <si>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</si>
  <si>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</si>
  <si>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</si>
  <si>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</si>
  <si>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</si>
  <si>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x124</t>
  </si>
  <si>
    <t>x125</t>
  </si>
  <si>
    <t>x126</t>
  </si>
  <si>
    <t>x127</t>
  </si>
  <si>
    <t>x128</t>
  </si>
  <si>
    <t>x129</t>
  </si>
  <si>
    <t>x130</t>
  </si>
  <si>
    <t>x131</t>
  </si>
  <si>
    <t>x132</t>
  </si>
  <si>
    <t>x133</t>
  </si>
  <si>
    <t>x134</t>
  </si>
  <si>
    <t>This is a dimension</t>
  </si>
  <si>
    <t>Prefix</t>
  </si>
  <si>
    <t>Namespace</t>
  </si>
  <si>
    <t>Schema file name</t>
  </si>
  <si>
    <t>base</t>
  </si>
  <si>
    <t>http://www.eurofiling.info/base</t>
  </si>
  <si>
    <t>Amount type</t>
  </si>
  <si>
    <t>Collateral/Guarantee</t>
  </si>
  <si>
    <t>Main category</t>
  </si>
  <si>
    <t>Comprehensive income category</t>
  </si>
  <si>
    <t>Before</t>
  </si>
  <si>
    <t>After</t>
  </si>
  <si>
    <t>Geographical area</t>
  </si>
  <si>
    <t>Residence [Counterparty]</t>
  </si>
  <si>
    <t>Other comprehensive income valuation and reclassifications</t>
  </si>
  <si>
    <t>Market for derivatives</t>
  </si>
  <si>
    <t>Base items</t>
  </si>
  <si>
    <t>Period</t>
  </si>
  <si>
    <t>Common</t>
  </si>
  <si>
    <t>monetary</t>
  </si>
  <si>
    <t>string</t>
  </si>
  <si>
    <t>date</t>
  </si>
  <si>
    <t>decimal</t>
  </si>
  <si>
    <t>Primary item</t>
  </si>
  <si>
    <t>instant</t>
  </si>
  <si>
    <t>duration</t>
  </si>
  <si>
    <t>Dimensions prefix</t>
  </si>
  <si>
    <t>dim</t>
  </si>
  <si>
    <t>Dimensions namespace</t>
  </si>
  <si>
    <t>Common schema file</t>
  </si>
  <si>
    <t>Dimensions schema file name</t>
  </si>
  <si>
    <t>http://www.eurofiling.info/dimension</t>
  </si>
  <si>
    <t>Explicit dimension</t>
  </si>
  <si>
    <t>Default member</t>
  </si>
  <si>
    <t>Member</t>
  </si>
  <si>
    <t>Item type</t>
  </si>
  <si>
    <t>domain</t>
  </si>
  <si>
    <t>This is a default for some of the dimensions.</t>
  </si>
  <si>
    <t>Data type</t>
  </si>
  <si>
    <t>x</t>
  </si>
  <si>
    <t>It could be default for FINREP but possibly not for other type of reporting.</t>
  </si>
  <si>
    <t>Fair value hierarchy</t>
  </si>
  <si>
    <t>Typed domain</t>
  </si>
  <si>
    <t>code</t>
  </si>
  <si>
    <t>member</t>
  </si>
  <si>
    <t>Dimensions common schema file name</t>
  </si>
  <si>
    <t>Collateralised and/or guaranteed</t>
  </si>
  <si>
    <t>Collateralised</t>
  </si>
  <si>
    <t>Guaranteed</t>
  </si>
  <si>
    <t>Name changed to "Guaranteed"</t>
  </si>
  <si>
    <t>Name changed to "Collateralised and/or guaranteed"</t>
  </si>
  <si>
    <t>Name changed to "Collateralised"</t>
  </si>
  <si>
    <t>Counterparty [Sectors]</t>
  </si>
  <si>
    <t>Domain: Allowance</t>
  </si>
  <si>
    <t>Domain: Amount type</t>
  </si>
  <si>
    <t>Domain: Before/After</t>
  </si>
  <si>
    <t>Before/After</t>
  </si>
  <si>
    <t>Domain: Comprehensive income category</t>
  </si>
  <si>
    <t>Domain: Code</t>
  </si>
  <si>
    <t>Domain: Collateral/Guarantee</t>
  </si>
  <si>
    <t>Domain: Control</t>
  </si>
  <si>
    <t>Domain: Counterparty</t>
  </si>
  <si>
    <t>Domain: Geographical area</t>
  </si>
  <si>
    <t>Domain: Impairment</t>
  </si>
  <si>
    <t>Domain: Market</t>
  </si>
  <si>
    <t>Domain: Main category</t>
  </si>
  <si>
    <t>Domain: Other comprehensive income valuation and reclassifications</t>
  </si>
  <si>
    <t>Domain: Portfolio</t>
  </si>
  <si>
    <t>Domain: Related party</t>
  </si>
  <si>
    <t>Domain: Transfer</t>
  </si>
  <si>
    <t>Short name</t>
  </si>
  <si>
    <t>Local name</t>
  </si>
  <si>
    <t>Schema location</t>
  </si>
  <si>
    <t>stringItemType</t>
  </si>
  <si>
    <t>xbrli</t>
  </si>
  <si>
    <t>http://www.xbrl.org/2003/xbrl-instance-2003-12-31.xsd</t>
  </si>
  <si>
    <t>http://www.xbrl.org/2003/instance</t>
  </si>
  <si>
    <t>decimalItemType</t>
  </si>
  <si>
    <t>dateItemType</t>
  </si>
  <si>
    <t>monetaryItemType</t>
  </si>
  <si>
    <t>domainItemType</t>
  </si>
  <si>
    <t>nonnum</t>
  </si>
  <si>
    <t>http://xbrl.org/dtr/type/nonNumeric-2009-12-16.xsd</t>
  </si>
  <si>
    <t>http://www.xbrl.org/dtr/type/non-numeric</t>
  </si>
  <si>
    <t>percent</t>
  </si>
  <si>
    <t>percentItemType</t>
  </si>
  <si>
    <t>num</t>
  </si>
  <si>
    <t>http://xbrl.org/dtr/type/numeric-2009-12-16.xsd</t>
  </si>
  <si>
    <t>http://www.xbrl.org/dtr/type/numeric</t>
  </si>
  <si>
    <t>Entity code</t>
  </si>
  <si>
    <t>Holding company code</t>
  </si>
  <si>
    <t>Entry/removal date</t>
  </si>
  <si>
    <t>Holding company name</t>
  </si>
  <si>
    <t>Acquisition cost</t>
  </si>
  <si>
    <t>Added or removed</t>
  </si>
  <si>
    <t>Jurisdiction of incorporation</t>
  </si>
  <si>
    <t>Activity</t>
  </si>
  <si>
    <t>Investment</t>
  </si>
  <si>
    <t>EC</t>
  </si>
  <si>
    <t>RC</t>
  </si>
  <si>
    <t>MD</t>
  </si>
  <si>
    <t>IM</t>
  </si>
  <si>
    <t>RS</t>
  </si>
  <si>
    <t>AS</t>
  </si>
  <si>
    <t>LI</t>
  </si>
  <si>
    <t>LE</t>
  </si>
  <si>
    <t>AL</t>
  </si>
  <si>
    <t>GG</t>
  </si>
  <si>
    <t>GR</t>
  </si>
  <si>
    <t>CH</t>
  </si>
  <si>
    <t>CB</t>
  </si>
  <si>
    <t>DO</t>
  </si>
  <si>
    <t>DA</t>
  </si>
  <si>
    <t>AT</t>
  </si>
  <si>
    <t>GA</t>
  </si>
  <si>
    <t>LV</t>
  </si>
  <si>
    <t>MC</t>
  </si>
  <si>
    <t>Securitization, Original asset</t>
  </si>
  <si>
    <t>Repurchase agreements, Original assets</t>
  </si>
  <si>
    <t>Securitization, Associated liability</t>
  </si>
  <si>
    <t>Repurchase agreements, Associated liability</t>
  </si>
  <si>
    <t>As above</t>
  </si>
  <si>
    <t>Under consideration - move to "Time interval" domain for consistency reasons.</t>
  </si>
  <si>
    <t>Rest [Other than Credit institutions and Other financial corporations]</t>
  </si>
  <si>
    <t>Rest of assets [other than Held for trading, Designated at fair value through profit or loss, Available-for-sale, Loans and receivables and Held-to-maturity]</t>
  </si>
  <si>
    <t>Collateral [under reverse repo] sold</t>
  </si>
  <si>
    <t>Collateral repledged</t>
  </si>
  <si>
    <t>Collateral repledged under repo</t>
  </si>
  <si>
    <t>Collateral sold</t>
  </si>
  <si>
    <t>Derivatives related to debt securities designated at fair value through profit or loss</t>
  </si>
  <si>
    <t>Derivatives related to loan and advances designated at fair value through profit or loss</t>
  </si>
  <si>
    <t>Derivatives sold</t>
  </si>
  <si>
    <t>Entrusted to other entities</t>
  </si>
  <si>
    <t>Tangible assets subject to operating lease</t>
  </si>
  <si>
    <t>Unquoted equity instruments [at cost]</t>
  </si>
  <si>
    <t>Other [advances]</t>
  </si>
  <si>
    <t>Accumulated change in fair value attributable to credit risk</t>
  </si>
  <si>
    <t>Carrying amount of goodwill included in investments accounted for using the equity method</t>
  </si>
  <si>
    <t>Instruments issued by entity</t>
  </si>
  <si>
    <t>Name: "Unrealised" shall be enough. The wider content is inherited from the base. For Table 24B information about "derecognition" is not necessary as there is no other option, however, it is possible to include it as a component of categories of comprehensive income (CC) in order to make the taxonomy more explicit. It may be useful also in Table 24B for "Gains on derecognition of non-financial assets" and "Losses on derecognition of non-financial assets" which include the result from derecognition of non-financial assets held for sale (discontinued operations). Nevertheless, the gains (losses) for derecognition of financial assets are denominated simply Gains (losses) without mentioning "derecognition".</t>
  </si>
  <si>
    <t>Initially this item was reused from information on guarantees and loan commitments given and received. Ultimately it was decided that there will be dedicated items for Table 19 of FINREP following the comment for the item above. The distinction into "given" and "received" will result from the base item applied (respectively: "Income/Gains" or "Expenses/Losses").</t>
  </si>
  <si>
    <t>See comment above.</t>
  </si>
  <si>
    <t>Level</t>
  </si>
  <si>
    <t>Domain: Level</t>
  </si>
  <si>
    <t>Debt securities issued</t>
  </si>
  <si>
    <t>Debt securities held</t>
  </si>
  <si>
    <t>Due to possible reconciliation with other domain (e.g. statistics) this item is defined separately from "Debt securities issued".</t>
  </si>
  <si>
    <t>Due to possible reconciliation with other domain (e.g. statistics) this item is defined separately from "Debt securities held".</t>
  </si>
  <si>
    <t>Defined as a single item for "given" and "received"</t>
  </si>
  <si>
    <t>Loan commitments and financial guarantees</t>
  </si>
  <si>
    <t>This item is not needed (?)</t>
  </si>
  <si>
    <t xml:space="preserve">“Guarantees other than financial guarantees” refers to guarantees that are not direct credit substitutes but instead depend  on the ability of a third party to meets its obligations (eg warranties of business obligations) .These “guarantees other than financial guarantees” are FINREP “other commitments”.  In table 19 “Fee and commission income and expenses”,  the item “guarantees”  cannot include fees/commissions from guarantees other than financial guarantees ; fees/commissions from  “other commitments”  are included in “other” (see FINREP GL C-II.98.vii). Therefore, with the last version of the data model, the items “Guarantees” and “Loan commitments” are not needed as in the dimension “Memorandum items”.  </t>
  </si>
  <si>
    <t>Income/gains</t>
  </si>
  <si>
    <t>x75</t>
  </si>
  <si>
    <t>x76</t>
  </si>
  <si>
    <t>x87</t>
  </si>
  <si>
    <t>Default</t>
  </si>
  <si>
    <t>Not used</t>
  </si>
  <si>
    <t>Extension</t>
  </si>
  <si>
    <t>Standard label</t>
  </si>
  <si>
    <t>true</t>
  </si>
  <si>
    <t>complete</t>
  </si>
  <si>
    <t>ID</t>
  </si>
  <si>
    <t>Collective allowance for incurred but not reported losses</t>
  </si>
  <si>
    <t>Specific allowance for collectively assessed financial assets</t>
  </si>
  <si>
    <t>Specific allowance for individually assessed financial assets</t>
  </si>
  <si>
    <t>Consumer credit</t>
  </si>
  <si>
    <t>Debt instruments that are hybrid contracts</t>
  </si>
  <si>
    <t>Debt instruments with collateral not specifically attributable</t>
  </si>
  <si>
    <t>Debt securities issued that are hybrid contracts</t>
  </si>
  <si>
    <t>Deposits redeemable at notice</t>
  </si>
  <si>
    <t>Deposits with agreed maturity</t>
  </si>
  <si>
    <t>Deposits with agreed maturity that are subordinated</t>
  </si>
  <si>
    <t>Foreign currency translation</t>
  </si>
  <si>
    <t>Reserves</t>
  </si>
  <si>
    <t>Share capital repayable on demand</t>
  </si>
  <si>
    <t>Intangible assets subject to operating lease</t>
  </si>
  <si>
    <t>Short positions related to debt securities</t>
  </si>
  <si>
    <t>Short positions related to equity instruments</t>
  </si>
  <si>
    <t>Short positions related to loans and advances</t>
  </si>
  <si>
    <t>Deposits and debt securities issued that are hybrid contracts</t>
  </si>
  <si>
    <t>Deposits and debt securities issued that are subordinated</t>
  </si>
  <si>
    <t>Of which: Deposits and debt securities issued that are subordinated</t>
  </si>
  <si>
    <t>Of which: Deposits and debt securities issued that are hybrid contracts</t>
  </si>
  <si>
    <t>Of which: Deposits with agreed maturity that are subordinated</t>
  </si>
  <si>
    <t>Of which: Debt securities issued that are subordinated</t>
  </si>
  <si>
    <t>Of which: Securitization, Original asset</t>
  </si>
  <si>
    <t>Of which: Repurchase agreements, Original assets</t>
  </si>
  <si>
    <t>Entirely recognized, Associated liability</t>
  </si>
  <si>
    <t>Recognized by entity's continuing involvement. Original assets</t>
  </si>
  <si>
    <t>Recognized by entity's continuing involvement, Associated liability</t>
  </si>
  <si>
    <t>Risk type [product]</t>
  </si>
  <si>
    <t>Risk type [instrument]</t>
  </si>
  <si>
    <t>Interest rate instruments and related derivatives</t>
  </si>
  <si>
    <t>Other / Other [including hybrid instruments]</t>
  </si>
  <si>
    <r>
      <t xml:space="preserve">These items are additional breakdown of </t>
    </r>
    <r>
      <rPr>
        <sz val="8"/>
        <color indexed="10"/>
        <rFont val="Calibri"/>
        <family val="2"/>
      </rPr>
      <t>Other comprehensive income in</t>
    </r>
    <r>
      <rPr>
        <sz val="8"/>
        <color indexed="8"/>
        <rFont val="Calibri"/>
        <family val="2"/>
      </rPr>
      <t xml:space="preserve"> the Income statement items and apply to various items of "Revaluation reserves and valuation differences". Therefore, they should not be included in the same breakdown that changes (i.e. reconciliation between opening and closing balances).</t>
    </r>
  </si>
  <si>
    <r>
      <t>Used in relation to main categories (CM) "Derivatives", "Allowances for doubtful debts and provisions for guarantees and commitments" (naming in Table 24 "Provisions for doubtful debts, guarantees and commitments" was changed as it is a bit misleading with respect to debt instruments), "Unquoted equity and related derivatives measured at cost".</t>
    </r>
    <r>
      <rPr>
        <sz val="8"/>
        <color indexed="10"/>
        <rFont val="Calibri"/>
        <family val="2"/>
      </rPr>
      <t xml:space="preserve"> This item could also be used for insurance and reinsurance contracts when they can be assets or liabilities (see Table 2).</t>
    </r>
  </si>
  <si>
    <r>
      <t xml:space="preserve">"Comprehensive income" results from "Profit (loss)" and "Other comprehensive income" therefore former breakdowns for Categories (P&amp;L) and Categories (OCI) has been merged in one: Categories (CI). </t>
    </r>
    <r>
      <rPr>
        <sz val="8"/>
        <color indexed="10"/>
        <rFont val="Calibri"/>
        <family val="2"/>
      </rPr>
      <t>There are changes planned in the IFRSs with regard to this area related to ask only for a single statement</t>
    </r>
    <r>
      <rPr>
        <sz val="8"/>
        <rFont val="Calibri"/>
        <family val="2"/>
      </rPr>
      <t>.</t>
    </r>
  </si>
  <si>
    <r>
      <t xml:space="preserve">This item was initially suggested to be removed but eventually it is needed for Table 24A (and partially also for consistent modelling of Table 17). Due to very different interpretation of commitments and financial guarantees that are "given" and "received" this item has been split in two ("given" items imply credit risk for the entity and have a totally different nature than those "received" which </t>
    </r>
    <r>
      <rPr>
        <sz val="8"/>
        <color indexed="10"/>
        <rFont val="Calibri"/>
        <family val="2"/>
      </rPr>
      <t>are  used</t>
    </r>
    <r>
      <rPr>
        <sz val="8"/>
        <rFont val="Calibri"/>
        <family val="2"/>
      </rPr>
      <t xml:space="preserve"> for a risk mitigation</t>
    </r>
    <r>
      <rPr>
        <sz val="8"/>
        <color indexed="10"/>
        <rFont val="Calibri"/>
        <family val="2"/>
      </rPr>
      <t xml:space="preserve"> or</t>
    </r>
    <r>
      <rPr>
        <sz val="8"/>
        <rFont val="Calibri"/>
        <family val="2"/>
      </rPr>
      <t xml:space="preserve"> related with liquidity issues).</t>
    </r>
  </si>
  <si>
    <r>
      <t xml:space="preserve">This item was initially suggested to be removed but eventually it is needed for Table 24A (and partially also for consistent modelling of Table 17). Due to very different interpretation of commitments and financial guarantees that are "given" and "received" this item has bee split in two ("given" items imply credit risk for the entity and have a totally different nature than those "received" which </t>
    </r>
    <r>
      <rPr>
        <sz val="8"/>
        <color indexed="10"/>
        <rFont val="Calibri"/>
        <family val="2"/>
      </rPr>
      <t>are used</t>
    </r>
    <r>
      <rPr>
        <sz val="8"/>
        <rFont val="Calibri"/>
        <family val="2"/>
      </rPr>
      <t xml:space="preserve"> for a risk mitigation</t>
    </r>
    <r>
      <rPr>
        <sz val="8"/>
        <color indexed="10"/>
        <rFont val="Calibri"/>
        <family val="2"/>
      </rPr>
      <t xml:space="preserve"> or</t>
    </r>
    <r>
      <rPr>
        <sz val="8"/>
        <rFont val="Calibri"/>
        <family val="2"/>
      </rPr>
      <t xml:space="preserve"> related with liquidity issues).</t>
    </r>
  </si>
  <si>
    <r>
      <t>Replaced with amount (AM) and merged with "Accumulated impairment" which results in "Allowances/Accumulated impairment" used for base "Assets". Allowances are always deducted from assets and can recover while accumulated impairment is</t>
    </r>
    <r>
      <rPr>
        <sz val="8"/>
        <color indexed="10"/>
        <rFont val="Calibri"/>
        <family val="2"/>
      </rPr>
      <t xml:space="preserve"> generally not </t>
    </r>
    <r>
      <rPr>
        <sz val="8"/>
        <rFont val="Calibri"/>
        <family val="2"/>
      </rPr>
      <t>recovered (the net value is shown). The term used for "Equity instruments" it is always "Accumulated impairment" but "Debt instruments" it is "Allowances". Hence - defined as one item which name should be interpreted in the context of the instrument (currently defined in main categories (CM)).</t>
    </r>
  </si>
  <si>
    <r>
      <t>Replaced with amount (AM) with identical name used for base: "Defined benefit obligations" and category main (CM): "Defined benefit obligations (wholly or</t>
    </r>
    <r>
      <rPr>
        <sz val="8"/>
        <color indexed="10"/>
        <rFont val="Calibri"/>
        <family val="2"/>
      </rPr>
      <t xml:space="preserve"> partially funded</t>
    </r>
    <r>
      <rPr>
        <sz val="8"/>
        <rFont val="Calibri"/>
        <family val="2"/>
      </rPr>
      <t>)" (Table 16A). This is "Of which" in relation to "Present value" in amount breakdown.</t>
    </r>
  </si>
  <si>
    <t>Dimension: Allowance</t>
  </si>
  <si>
    <r>
      <t xml:space="preserve">Rest </t>
    </r>
    <r>
      <rPr>
        <i/>
        <sz val="8"/>
        <color indexed="10"/>
        <rFont val="Calibri"/>
        <family val="2"/>
      </rPr>
      <t>of gross carrying</t>
    </r>
  </si>
  <si>
    <r>
      <t xml:space="preserve">"Carrying amount" and "Fair value" are not mutually exclusive. For example items in the balance sheet are reported in their carrying amounts, i.e. with their book value (the amounts that the entity has on its books for an asset or a liability which could be "fair value" for those assets that are measured at fair value but also "at historical cost" which takes into account depreciation, impairment, write-downs etc). </t>
    </r>
    <r>
      <rPr>
        <sz val="8"/>
        <color indexed="10"/>
        <rFont val="Calibri"/>
        <family val="2"/>
      </rPr>
      <t xml:space="preserve">In the ES proposal, it is suggested to use "Carrying amount" when the information refers to the amount recorded on the balance sheet independently of the measurement criteria applied, and Fair value only in those cells that provided an additional information (for example Table 11).  </t>
    </r>
    <r>
      <rPr>
        <sz val="8"/>
        <color indexed="8"/>
        <rFont val="Calibri"/>
        <family val="2"/>
      </rPr>
      <t xml:space="preserve"> In the currently suggested proposal it was decided to define "Carrying amount" and "Fair value" as members in a single breakdown and use depending on importance (arbitrary decision stating that it is more important to indicate that the amount is the same as in balance sheet or that is measured at fair value). Nevertheless, it is suggested for investigate this matter. One of the recommendations is to place "fair value" in the same breakdown as fair value hierarchy (levels) together "not measured at fair value" which could include "at cost", etc (this shall allow to remove "at cost" characteristics of "Equity instruments" in main categories and also be used in relation to portfolios where "Available-for-sale" could modelled as "Held for trading, not measured at fair value" and so on). This should result in decrease of redundancy and increase of consistency and explicit expression of all characteristics). The specific labels and references would be maintained. </t>
    </r>
    <r>
      <rPr>
        <sz val="8"/>
        <color indexed="10"/>
        <rFont val="Calibri"/>
        <family val="2"/>
      </rPr>
      <t xml:space="preserve">Nevertheless, in the type of amount is necessary to say that it is "fair value".   </t>
    </r>
  </si>
  <si>
    <r>
      <t xml:space="preserve">This is the amount used in Table 6B. It is used with base "Assets" and members of collateral (CO) breakdown "Collateral" (and types) and "Financial guarantee". </t>
    </r>
    <r>
      <rPr>
        <strike/>
        <sz val="8"/>
        <color indexed="10"/>
        <rFont val="Calibri"/>
        <family val="2"/>
      </rPr>
      <t>Possibly it could be merged with "Maximum exposure to credit risk". (The meaning is different)</t>
    </r>
  </si>
  <si>
    <r>
      <t>Used for Assets involved in the services provided by the entity.</t>
    </r>
    <r>
      <rPr>
        <sz val="8"/>
        <color indexed="10"/>
        <rFont val="Calibri"/>
        <family val="2"/>
      </rPr>
      <t xml:space="preserve"> It is needed for Table 18.</t>
    </r>
  </si>
  <si>
    <r>
      <t xml:space="preserve">This item is used for Table 23B where the line "Equity instruments held deducted from own funds  [country specific]" relates to equity instruments as defined under IAS 39 (related to portfolio breakdown "IAS 39 portfolios") but also to equity instruments included in "Investments in entities accounted for using equity method" (which are in portfolio breakdown "Rest of portfolios outside IAS 39"). Therefore, this item in Table 23 refers to "Total portfolios" from portfolio breakdown (with the base "Assets" and amount (AM): "Carrying amount"). </t>
    </r>
    <r>
      <rPr>
        <sz val="8"/>
        <color indexed="10"/>
        <rFont val="Calibri"/>
        <family val="2"/>
      </rPr>
      <t xml:space="preserve">NOTE: The item  "Investments in entities accounted for using equity method" is also included In the category main. </t>
    </r>
  </si>
  <si>
    <r>
      <t xml:space="preserve">This item is used for Table 11D. However </t>
    </r>
    <r>
      <rPr>
        <sz val="8"/>
        <color indexed="10"/>
        <rFont val="Calibri"/>
        <family val="2"/>
      </rPr>
      <t>IFRS 9 (that it is pending of endorsement by the EU) has changed the treatment of the financial assets that are hybrid instruments.</t>
    </r>
    <r>
      <rPr>
        <sz val="8"/>
        <color indexed="8"/>
        <rFont val="Calibri"/>
        <family val="2"/>
      </rPr>
      <t xml:space="preserve">   in this regard so that the Table 11D </t>
    </r>
    <r>
      <rPr>
        <sz val="8"/>
        <color indexed="10"/>
        <rFont val="Calibri"/>
        <family val="2"/>
      </rPr>
      <t>(in the part related to assets)</t>
    </r>
    <r>
      <rPr>
        <sz val="8"/>
        <color indexed="8"/>
        <rFont val="Calibri"/>
        <family val="2"/>
      </rPr>
      <t xml:space="preserve"> could ultimately disappear and the information on "Debt instruments that are hybrid contracts" </t>
    </r>
    <r>
      <rPr>
        <sz val="8"/>
        <color indexed="10"/>
        <rFont val="Calibri"/>
        <family val="2"/>
      </rPr>
      <t>should  be asked in other way</t>
    </r>
    <r>
      <rPr>
        <sz val="8"/>
        <color indexed="8"/>
        <rFont val="Calibri"/>
        <family val="2"/>
      </rPr>
      <t xml:space="preserve">. This item is not </t>
    </r>
    <r>
      <rPr>
        <sz val="8"/>
        <color indexed="10"/>
        <rFont val="Calibri"/>
        <family val="2"/>
      </rPr>
      <t xml:space="preserve">necessary </t>
    </r>
    <r>
      <rPr>
        <sz val="8"/>
        <color indexed="8"/>
        <rFont val="Calibri"/>
        <family val="2"/>
      </rPr>
      <t>for Table 11C where the column "Hybrid contracts" is represented by the portfolio breakdown value "Designated at fair value through profit or loss, Hybrid contracts" referring to main categories: "Debt instruments" (for total), "Debt securities" and "Loans and advances". This results in information about "Hybrid contracts" being defined twice in different breakdowns: referring to this specific portfolio (in order to have it defined together with "Accounting mismatch" and "Evaluation of a fair value basis") as well as for all instruments (needed for Table 11D where other portfolios are applied).</t>
    </r>
  </si>
  <si>
    <r>
      <t>There is a redundancy as this item is also defined in "Portfolio".</t>
    </r>
    <r>
      <rPr>
        <strike/>
        <sz val="8"/>
        <color indexed="10"/>
        <rFont val="Calibri"/>
        <family val="2"/>
      </rPr>
      <t xml:space="preserve"> Possibly, this item could be defined only in "Portfolio" similarly to "Property, plant and equipment" and "Investments property" in order to decrease redundancy. </t>
    </r>
    <r>
      <rPr>
        <sz val="8"/>
        <color indexed="10"/>
        <rFont val="Calibri"/>
        <family val="2"/>
      </rPr>
      <t xml:space="preserve"> It is possible to classify "other intangible assets" as "held for sale". </t>
    </r>
  </si>
  <si>
    <r>
      <t>Split into separate items for different base meanings.</t>
    </r>
    <r>
      <rPr>
        <strike/>
        <sz val="8"/>
        <color indexed="10"/>
        <rFont val="Calibri"/>
        <family val="2"/>
      </rPr>
      <t xml:space="preserve"> This item refers to portfolio "Other than held for sale".</t>
    </r>
    <r>
      <rPr>
        <sz val="8"/>
        <color indexed="10"/>
        <rFont val="Calibri"/>
        <family val="2"/>
      </rPr>
      <t xml:space="preserve"> It is possible to classify "other intangible assets" as "held for sale". </t>
    </r>
  </si>
  <si>
    <r>
      <t>Defined benefit assets arise from the positive difference between defined benefit plan assets and defined benefit obligations. This item</t>
    </r>
    <r>
      <rPr>
        <sz val="8"/>
        <color indexed="10"/>
        <rFont val="Calibri"/>
        <family val="2"/>
      </rPr>
      <t xml:space="preserve"> is  reported in</t>
    </r>
    <r>
      <rPr>
        <sz val="8"/>
        <color indexed="8"/>
        <rFont val="Calibri"/>
        <family val="2"/>
      </rPr>
      <t xml:space="preserve"> Table 16A (if fair value of defined benefit assets is higher than defined benefit obligations the difference is presented here </t>
    </r>
    <r>
      <rPr>
        <sz val="8"/>
        <color indexed="10"/>
        <rFont val="Calibri"/>
        <family val="2"/>
      </rPr>
      <t>when it is recognised in other assets</t>
    </r>
    <r>
      <rPr>
        <sz val="8"/>
        <color indexed="8"/>
        <rFont val="Calibri"/>
        <family val="2"/>
      </rPr>
      <t>).</t>
    </r>
  </si>
  <si>
    <r>
      <t>See comment on "Debt instruments that are hybrid contracts" under assets,</t>
    </r>
    <r>
      <rPr>
        <sz val="8"/>
        <color indexed="10"/>
        <rFont val="Calibri"/>
        <family val="2"/>
      </rPr>
      <t xml:space="preserve"> but It is not currently expected that change the criteria of the financial liabilities that are hybrid contracts</t>
    </r>
  </si>
  <si>
    <r>
      <t>This item is not used in Table 11C. Instead, the item "Deposits with agreed maturity" is used.</t>
    </r>
    <r>
      <rPr>
        <sz val="8"/>
        <color indexed="10"/>
        <rFont val="Calibri"/>
        <family val="2"/>
      </rPr>
      <t xml:space="preserve"> It is not expected that change the criteria of the financial liabilities that are hybrid contracts</t>
    </r>
    <r>
      <rPr>
        <sz val="8"/>
        <color indexed="8"/>
        <rFont val="Calibri"/>
        <family val="2"/>
      </rPr>
      <t>.</t>
    </r>
  </si>
  <si>
    <r>
      <t xml:space="preserve">This item is not used in Table 11C. Instead, the item "Debt securities issued " is used. </t>
    </r>
    <r>
      <rPr>
        <sz val="8"/>
        <color indexed="10"/>
        <rFont val="Calibri"/>
        <family val="2"/>
      </rPr>
      <t>(See above)</t>
    </r>
    <r>
      <rPr>
        <sz val="8"/>
        <color indexed="8"/>
        <rFont val="Calibri"/>
        <family val="2"/>
      </rPr>
      <t>.</t>
    </r>
  </si>
  <si>
    <r>
      <t xml:space="preserve">Split into separate items for different base meanings. </t>
    </r>
    <r>
      <rPr>
        <strike/>
        <sz val="8"/>
        <color indexed="10"/>
        <rFont val="Calibri"/>
        <family val="2"/>
      </rPr>
      <t>This item refers to portfolio "Other than held for sale"</t>
    </r>
    <r>
      <rPr>
        <sz val="8"/>
        <color indexed="10"/>
        <rFont val="Calibri"/>
        <family val="2"/>
      </rPr>
      <t>. It is possible to classify "other liabilities" as "held for sale".</t>
    </r>
  </si>
  <si>
    <r>
      <rPr>
        <strike/>
        <sz val="8"/>
        <color indexed="10"/>
        <rFont val="Calibri"/>
        <family val="2"/>
      </rPr>
      <t>Possible issue: this is not the same "Other items" used for Table 21 and Table 1.3 / 23A.</t>
    </r>
    <r>
      <rPr>
        <sz val="8"/>
        <color indexed="10"/>
        <rFont val="Calibri"/>
        <family val="2"/>
      </rPr>
      <t xml:space="preserve"> This item is used to refer to "Revaluation .." both in Table 1.3 and Table 21. It is different of  "Other items" included under Minority interest in Table 1.3 </t>
    </r>
  </si>
  <si>
    <r>
      <t xml:space="preserve">This split is needed in for Table 20F. The information that it relates to "derecognition" is not necessary as there is no other option, however, it is possible to include it as a component of categories of comprehensive income (CC) in order to make the taxonomy more explicit. It may be useful also in Table 24B for "Gains on derecognition of non-financial assets" and "Losses on derecognition of non-financial assets" which include the result from derecognition of non-financial assets held for sale (discontinued operations). </t>
    </r>
    <r>
      <rPr>
        <sz val="8"/>
        <color indexed="10"/>
        <rFont val="Calibri"/>
        <family val="2"/>
      </rPr>
      <t>Nevertheless, the gains (losses) for derecognition of financial assets are denominated simply Gains (losses) without mentioning "derecognition".</t>
    </r>
  </si>
  <si>
    <r>
      <t>See "Debt instruments that are hybrid contracts" in main categories (CM) for comments. This is currently a redundancy.</t>
    </r>
    <r>
      <rPr>
        <strike/>
        <sz val="8"/>
        <color indexed="10"/>
        <rFont val="Calibri"/>
        <family val="2"/>
      </rPr>
      <t xml:space="preserve"> which will most probably disappear after the changes in the IFRSs resulting in removal of Table 11D. </t>
    </r>
    <r>
      <rPr>
        <sz val="8"/>
        <color indexed="10"/>
        <rFont val="Calibri"/>
        <family val="2"/>
      </rPr>
      <t xml:space="preserve"> This information could be changed, but not disappear.</t>
    </r>
  </si>
  <si>
    <r>
      <t>This item is not used in context of income statement items. There is</t>
    </r>
    <r>
      <rPr>
        <sz val="8"/>
        <color indexed="10"/>
        <rFont val="Calibri"/>
        <family val="2"/>
      </rPr>
      <t xml:space="preserve"> an item</t>
    </r>
    <r>
      <rPr>
        <sz val="8"/>
        <rFont val="Calibri"/>
        <family val="2"/>
      </rPr>
      <t xml:space="preserve"> in categories of comprehensive income. This is a duplication.</t>
    </r>
  </si>
  <si>
    <t>Domain: Change (Defined benefit obligation)</t>
  </si>
  <si>
    <t>Domain: Change (Equity) [OLD]</t>
  </si>
  <si>
    <t>Domain: Change (Impairment) [OLD]</t>
  </si>
  <si>
    <t>Domain: Change (Provision) [OLD]</t>
  </si>
  <si>
    <r>
      <t>These items are used for Table 9D. This is an ad hoc solution preventing from referring to different breakdowns (especially with relation to "Other") but at the same time it also increases redundancy.</t>
    </r>
    <r>
      <rPr>
        <sz val="8"/>
        <color indexed="10"/>
        <rFont val="Calibri"/>
        <family val="2"/>
      </rPr>
      <t xml:space="preserve"> It is necessary to explain which amount should be reported here: The outstanding amount at the end of the period or the amount of assets obtained during the period (in this case, the item cash is not necessary.</t>
    </r>
  </si>
  <si>
    <t>Domain: Counterparty [OLD]</t>
  </si>
  <si>
    <t>Domain: Credit risk [OLD]</t>
  </si>
  <si>
    <t>Domain: Equity [OLD]</t>
  </si>
  <si>
    <t>Domain: Duplicated/Non-duplicated investment [OLD]</t>
  </si>
  <si>
    <r>
      <t>The fair value hierarchy has been defined as a separate breakdown (previously in amount breakdown) due to the fact that it now relates to different amounts (e.g. "Fair value" but also "Accumulated unrealised gains (losses), net").</t>
    </r>
    <r>
      <rPr>
        <sz val="8"/>
        <color indexed="10"/>
        <rFont val="Calibri"/>
        <family val="2"/>
      </rPr>
      <t xml:space="preserve"> See comments on Fair value in the dimension "Amount".</t>
    </r>
    <r>
      <rPr>
        <sz val="8"/>
        <color indexed="8"/>
        <rFont val="Calibri"/>
        <family val="2"/>
      </rPr>
      <t xml:space="preserve"> Is "Total"/"Any" needed?</t>
    </r>
  </si>
  <si>
    <r>
      <t xml:space="preserve">Equity instruments </t>
    </r>
    <r>
      <rPr>
        <b/>
        <strike/>
        <sz val="8"/>
        <color indexed="51"/>
        <rFont val="Calibri"/>
        <family val="2"/>
      </rPr>
      <t>held</t>
    </r>
  </si>
  <si>
    <r>
      <t xml:space="preserve">This item seems to be missing in CM. </t>
    </r>
    <r>
      <rPr>
        <sz val="8"/>
        <color indexed="10"/>
        <rFont val="Calibri"/>
        <family val="2"/>
      </rPr>
      <t xml:space="preserve"> It is necessary in category Main, but the name must be changed by Other advances because FINREP guidelines establishes that do not include loans.</t>
    </r>
  </si>
  <si>
    <t>Domain: Model [OLD]</t>
  </si>
  <si>
    <t>Domain: Security code [OLD]</t>
  </si>
  <si>
    <t>Domain: Geographical area [OLD]</t>
  </si>
  <si>
    <t>Domain: Related party [OLD]</t>
  </si>
  <si>
    <t>Domain: Risk type and product [OLD]</t>
  </si>
  <si>
    <t>Domain: Tax [OLD]</t>
  </si>
  <si>
    <t>Domain: Transfer [OLD]</t>
  </si>
  <si>
    <t>Domain: Risk type and instrument [OLD]</t>
  </si>
  <si>
    <t>Domain: Service [OLD]</t>
  </si>
  <si>
    <t>Domain: Subordinated/Not-subordinated [OLD]</t>
  </si>
  <si>
    <t>Domain: Product origin [OLD]</t>
  </si>
  <si>
    <t>Domain: Past due [OLD]</t>
  </si>
  <si>
    <t>Version 1.1</t>
  </si>
  <si>
    <t>taxonomy/eu-eurofiling/2011-01-31/fin/base/finbase.xsd</t>
  </si>
  <si>
    <t>taxonomy/eu-eurofiling/2010-01-27/com/base/combase.xsd</t>
  </si>
  <si>
    <t>taxonomy/eu-eurofiling/2011-01-31/fin/dim/findim.xsd</t>
  </si>
  <si>
    <t>taxonomy/eu-eurofiling/2010-01-27/com/dim/comdim.xsd</t>
  </si>
  <si>
    <t>Extension Prefix</t>
  </si>
  <si>
    <t>Extension Namespace</t>
  </si>
  <si>
    <t>Extension schema</t>
  </si>
  <si>
    <t>Renamed from "Tax" [TA]</t>
  </si>
  <si>
    <t>Partially included in Category (Main). Initially proposed name by the review: "Collateral and other credit enhancements (type)". Renamed from "Collateral and financial guarantee"</t>
  </si>
  <si>
    <t>Partly included in Portfolio, renamed from "Category (Main)"</t>
  </si>
  <si>
    <t>Renamed from "Impaired/Unimpaired"</t>
  </si>
  <si>
    <t>Renamed from "Security code"</t>
  </si>
  <si>
    <t>Created from Amount type and FV Hierarchy</t>
  </si>
  <si>
    <t>Renamed from "Residence"</t>
  </si>
  <si>
    <t>OLD Code</t>
  </si>
  <si>
    <t>Domain: Allowance [Structure]</t>
  </si>
  <si>
    <t>Domain: Portfolio [Structure]</t>
  </si>
  <si>
    <t>Domain: Collateral/Guarantee [Structure]</t>
  </si>
  <si>
    <t>Domain: Reporting scope [Structure]</t>
  </si>
  <si>
    <t>Domain: Counterparty [Structure]</t>
  </si>
  <si>
    <t>Domain: Impairment [Structure]</t>
  </si>
  <si>
    <t>Domain: Other comprehensive income valuation and reclassifications [Structure]</t>
  </si>
  <si>
    <t>Domain: Related party [Structure]</t>
  </si>
  <si>
    <t>Domain: Risk type [Structure]</t>
  </si>
  <si>
    <t>Domain: Transfer [Structure]</t>
  </si>
  <si>
    <t>Base items [OLD]</t>
  </si>
  <si>
    <t>Domain: Allowance [OLD]</t>
  </si>
  <si>
    <t>Domain: Change (Allowance) [OLD]</t>
  </si>
  <si>
    <t>Domain: Collateral [OLD]</t>
  </si>
  <si>
    <t>Domain: Category (main) [OLD]</t>
  </si>
  <si>
    <t>Domain: Category (Profit and loss) [OLD]</t>
  </si>
  <si>
    <t>Domain: Reporting scope [OLD]</t>
  </si>
  <si>
    <t>Domain: Amount type [Structure]</t>
  </si>
  <si>
    <t>Domain: Before/After [Structure]</t>
  </si>
  <si>
    <t>Domain: Level [Structure]</t>
  </si>
  <si>
    <t>Domain: Market  [Structure]</t>
  </si>
  <si>
    <t>Domain: Main category [Structure]</t>
  </si>
  <si>
    <t>Domain: Reporting scope</t>
  </si>
  <si>
    <t>Domain: Risk type</t>
  </si>
  <si>
    <t>Base_O</t>
  </si>
  <si>
    <t>AL_O</t>
  </si>
  <si>
    <t>TA_O</t>
  </si>
  <si>
    <t>SC_O</t>
  </si>
  <si>
    <t>CO_O</t>
  </si>
  <si>
    <t>CN_O</t>
  </si>
  <si>
    <t>CT_O</t>
  </si>
  <si>
    <t>RE_O</t>
  </si>
  <si>
    <t>IU_O</t>
  </si>
  <si>
    <t>MA_O</t>
  </si>
  <si>
    <t>CM_O</t>
  </si>
  <si>
    <t>MV_O</t>
  </si>
  <si>
    <t>RP_O</t>
  </si>
  <si>
    <t>CS_O</t>
  </si>
  <si>
    <t>RT_O</t>
  </si>
  <si>
    <t>AM_O</t>
  </si>
  <si>
    <t>OC_O</t>
  </si>
  <si>
    <t>CP_O</t>
  </si>
  <si>
    <t>CA_O</t>
  </si>
  <si>
    <t>CE_O</t>
  </si>
  <si>
    <t>CD_O</t>
  </si>
  <si>
    <t>CR_O</t>
  </si>
  <si>
    <t>DI_O</t>
  </si>
  <si>
    <t>EQ_O</t>
  </si>
  <si>
    <t>HE_O</t>
  </si>
  <si>
    <t>IN_O</t>
  </si>
  <si>
    <t>IS_O</t>
  </si>
  <si>
    <t>MO_O</t>
  </si>
  <si>
    <t>OL_O</t>
  </si>
  <si>
    <t>PD_O</t>
  </si>
  <si>
    <t>RI_O</t>
  </si>
  <si>
    <t>SE_O</t>
  </si>
  <si>
    <t>SU_O</t>
  </si>
  <si>
    <t>PO_O</t>
  </si>
  <si>
    <t>RC_O</t>
  </si>
  <si>
    <t>CC_N</t>
  </si>
  <si>
    <t>FV_N</t>
  </si>
  <si>
    <t>PL_N</t>
  </si>
  <si>
    <t>Domain: Category (Comprehensive income) [NEW]</t>
  </si>
  <si>
    <t>Domain: Fair value hierarchy [NEW]</t>
  </si>
  <si>
    <t>Domain: Portfolio [NEW]</t>
  </si>
  <si>
    <t>Domain: Commitment/Guarantee [OLD]</t>
  </si>
  <si>
    <t>Domain: Control [OLD]</t>
  </si>
  <si>
    <t>No change to this domain</t>
  </si>
  <si>
    <t>Domain: Continuing/Discontinued [OLD]</t>
  </si>
  <si>
    <t>CB_O</t>
  </si>
  <si>
    <t>Domain: Hedge [OLD]</t>
  </si>
  <si>
    <t>Domain: Hybrid/Non-hybrid contract [OLD]</t>
  </si>
  <si>
    <t>Domain: Instrument [OLD]</t>
  </si>
  <si>
    <t>Domain: Issued [OLD]</t>
  </si>
  <si>
    <t>Domain: Market [OLD]</t>
  </si>
  <si>
    <t>Domain: Operating lease [OLD]</t>
  </si>
  <si>
    <t>Domain: Movement [OLD]</t>
  </si>
  <si>
    <t>CL_O</t>
  </si>
  <si>
    <t>Copyright (C) 2005-2010 CEBS Secretariat Ltd., Tower 42, 25 Old Broad Street, London, EC2N 1HQ, United Kingdom. See details at www.eurofiling.info/legal.html</t>
  </si>
  <si>
    <t>Definition</t>
  </si>
  <si>
    <t>It is impossible to solve the problem of mixing instrument and portfolio information in this place without splitting the category into deposits (CM) and cash equivalents (Portfolio)</t>
  </si>
  <si>
    <t>The fact that it is financial liability is taken from Category (Main) and because it is liability it is implicit measured by amortised cost</t>
  </si>
  <si>
    <t>Subject to operating lease - information in Category (Main)</t>
  </si>
  <si>
    <t>New elements for valuation. Treated as a total. Subject to operating lease - information in Category (Main)</t>
  </si>
  <si>
    <t>Moved from CM.</t>
  </si>
  <si>
    <t>No change!</t>
  </si>
  <si>
    <t>Domain: Amount [OLD]</t>
  </si>
  <si>
    <t>This information will be reported in Assets dimension and reused for Liabilities etc dimensions.</t>
  </si>
  <si>
    <t>These Derivatives will be reported in Assets dimension and reused for Liabilities etc dimensions.</t>
  </si>
  <si>
    <t>This information will be reported in Liabilities dimension and reused for Assets etc dimensions.</t>
  </si>
  <si>
    <t>This information will be reported in Equity dimension.</t>
  </si>
  <si>
    <t>This information will be reported in Liability and equity dimension.</t>
  </si>
  <si>
    <t>This information will be reported in Assets and liabilities dimension.</t>
  </si>
  <si>
    <t>When incorporated as main category split into "Debt securities held" used with base "Assets" and "Debt securities issues" used with base "Liabilities". Although it is a redundancy it just justified by the fact that these items are never analysed jointly (i.e. for assets and liabilities at the same time).</t>
  </si>
  <si>
    <t>This value is used (among others) for: "Collective allowances for incurred but not reported losses" (these are collective allowances and it is impossible to determine which of the assets they refer to are impaired).</t>
  </si>
  <si>
    <t>Domain: Impaired/Unimpaired [OLD]</t>
  </si>
  <si>
    <t>Domain: Category (Other comprehensive income) [OLD]</t>
  </si>
  <si>
    <r>
      <t xml:space="preserve">This dimension is needed for these components of main categories that refer to assets, liabilities and assets and liabilities. The most evident example here is "Derivatives". In FINREP table 11A we need to be able to express the information on "Unrealised gains and losses from financial assets, derivatives held for trading, fair value level 2" and "Unrealised gains and losses from financial liabilities, derivatives held for trading, fair value level 2". In both cases the base is "Income/Gains (Expenses)/(Losses), net", portfolio: "Held for trading", FV hierarchy: "Level 2" and main category "Derivatives" (so we cannot use the "Financial assets" or "Financial liabilities from CM as we already use the "Derivatives"). The alternative to introducing the product origin dimension is to define separate concepts for "Derivatives that are assets", "Derivatives that are liabilities", "Derivatives that are assets or derivatives", </t>
    </r>
    <r>
      <rPr>
        <sz val="8"/>
        <color indexed="10"/>
        <rFont val="Calibri"/>
        <family val="2"/>
      </rPr>
      <t xml:space="preserve">"Financial assets and liabilities" and "Assets for insurance and reinsurance contracts", "Liabilities for insurance and reinsurance contracts" and "Insurance and reinsurance contracts (assets and liabilities)" </t>
    </r>
    <r>
      <rPr>
        <sz val="8"/>
        <color indexed="8"/>
        <rFont val="Calibri"/>
        <family val="2"/>
      </rPr>
      <t xml:space="preserve"> under CM. Leaving product origin as a separate dimension would also allow us to reuse </t>
    </r>
    <r>
      <rPr>
        <sz val="8"/>
        <color indexed="10"/>
        <rFont val="Calibri"/>
        <family val="2"/>
      </rPr>
      <t>several</t>
    </r>
    <r>
      <rPr>
        <sz val="8"/>
        <color indexed="8"/>
        <rFont val="Calibri"/>
        <family val="2"/>
      </rPr>
      <t xml:space="preserve"> items from CM with respect to assets/ liabilities (e.g. "Financial under IAS 39", "Insurance and reinsurance contracts", etc...). "Product origin" dimension is no longer necessary as in the current modelling approach domain members of a domain may be reused by different dimensions (for which the set of applicable members of a domain constitutes a sub domain). So the cell F10 in table 11A will be represented as:
Base: "Income/gains (expenses)/(losses), net"
Dimension "Comprehensive income category" [CC]: "Of which: Unrealised gains (losses), net" (member of "Comprehensive income category" [CC] domain)
Dimension "Assets": "Derivatives" (member of "Main category" [MC] domain) 
Dimension "Portfolio" [PL]: "Held for trading" (member of "Portfolio" [PL] domain)
Dimension "Amount type" [AT]: "Current period" (member of "Amount type" [AT] domain)
Dimension "Fair value hierarchy" [FV]: "Level 2" (member of "Level" [LV] domain)
</t>
    </r>
  </si>
  <si>
    <t>Domain: Comprehensive income category [Structure]</t>
  </si>
  <si>
    <t>Domain: Geographical area [Structure]</t>
  </si>
  <si>
    <t>Included in other domains.</t>
  </si>
  <si>
    <t>Structure</t>
  </si>
  <si>
    <t>AL_D</t>
  </si>
  <si>
    <t>AT_D</t>
  </si>
  <si>
    <t>BA_D</t>
  </si>
  <si>
    <t>CC_D</t>
  </si>
  <si>
    <t>CG_D</t>
  </si>
  <si>
    <t>CN_D</t>
  </si>
  <si>
    <t>CT_D</t>
  </si>
  <si>
    <t>GA_D</t>
  </si>
  <si>
    <t>IM_D</t>
  </si>
  <si>
    <t>LV_D</t>
  </si>
  <si>
    <t>MA_D</t>
  </si>
  <si>
    <t>MC_D</t>
  </si>
  <si>
    <t>OC_D</t>
  </si>
  <si>
    <t>PL_D</t>
  </si>
  <si>
    <t>RP_D</t>
  </si>
  <si>
    <t>RS_D</t>
  </si>
  <si>
    <t>RT_D</t>
  </si>
  <si>
    <t>TR_D</t>
  </si>
  <si>
    <t>CI_O</t>
  </si>
  <si>
    <t>CG_O</t>
  </si>
  <si>
    <t>HN_O</t>
  </si>
  <si>
    <t>Links</t>
  </si>
  <si>
    <t>Change in Liabilities [Provisions]</t>
  </si>
  <si>
    <t>Change in Liabilities [Provision]</t>
  </si>
  <si>
    <t>Change in Equity</t>
  </si>
  <si>
    <t>Change in Defined benefit obligation</t>
  </si>
  <si>
    <t>dim_CC</t>
  </si>
  <si>
    <t>Debt instruments that are subordinated liabilities for issuer</t>
  </si>
  <si>
    <t>Debt instruments that are subordinated liabilities for issuer deducted from own funds</t>
  </si>
  <si>
    <t>Debt securities that are subordinated liabilities for issuer</t>
  </si>
  <si>
    <t>Debt securities that are hybrid contracts</t>
  </si>
  <si>
    <t>Debt securities that are subordinated</t>
  </si>
  <si>
    <t>Mortgages loans for consumption</t>
  </si>
  <si>
    <t>Other term loans that are subordinated liabilities for issuer</t>
  </si>
  <si>
    <t>Other term loans that are subordinated liabilities for issuer deducted from own funds</t>
  </si>
  <si>
    <t>Investments in entities accounted for using the equity method deducted from own funds</t>
  </si>
  <si>
    <t>Debt securities that are subordinated liabilities for issuer deducted from own funds</t>
  </si>
  <si>
    <t>Defined benefit assets</t>
  </si>
  <si>
    <t>Of which: Debt securities that are hybrid contracts</t>
  </si>
  <si>
    <t>Of which: Mortgages loans for consumption</t>
  </si>
  <si>
    <t>Of which: Other term loans that are hybrid contracts</t>
  </si>
  <si>
    <t>Equity and debt instruments pledged as collateral of liabilities</t>
  </si>
  <si>
    <t>Equity and debt instruments pledged as collateral of contingent liabilities</t>
  </si>
  <si>
    <t>Other term loans that are hybrid contracts</t>
  </si>
  <si>
    <t>Deposits with agreed maturity that are hybrid contracts</t>
  </si>
  <si>
    <t>Of which: Other term loans that are subordinated liabilities for issuer</t>
  </si>
  <si>
    <t>Of which: Other term loans that are subordinated liabilities for issuer deducted from own funds</t>
  </si>
  <si>
    <t>Of which: Deposits with agreed maturity that are hybrid contracts</t>
  </si>
  <si>
    <t>Of which: Debt securities issued that are hybrid contracts</t>
  </si>
  <si>
    <t>Other financial that are hybrid contracts</t>
  </si>
  <si>
    <t>Of which: Other financial liabilities that are hybrid contracts</t>
  </si>
  <si>
    <t>Other equity</t>
  </si>
  <si>
    <t>Total commitments and financial guarantees given</t>
  </si>
  <si>
    <t>Total commitments and financial guarantees received</t>
  </si>
  <si>
    <t>Total collateral held when permitted to sell or permitted to repledge</t>
  </si>
  <si>
    <t>Total collateral obtained during the period</t>
  </si>
  <si>
    <t>mc_fin_c10</t>
  </si>
  <si>
    <t>Other services</t>
  </si>
  <si>
    <t>mc_fin_c11</t>
  </si>
  <si>
    <t>mc_fin_c12</t>
  </si>
  <si>
    <t>Of which: Expenses in respect of bad or doubtful debt, guarantees and commitments</t>
  </si>
  <si>
    <t>Of which: Reversals in respect of bad or doubtful debt, guarantees and commitments</t>
  </si>
  <si>
    <t>Reversals of provisions</t>
  </si>
  <si>
    <t>Increases in allowance accounts [Debt instruments impaired]</t>
  </si>
  <si>
    <t>Additions to the provisions [Provisions for guarantees and commitments]</t>
  </si>
  <si>
    <t>Decreases in allowance accounts [Debt instruments impaired]</t>
  </si>
  <si>
    <t>Reversal of provisions [Provisions for guarantees and commitments]</t>
  </si>
  <si>
    <t>Recoveries recorded directly to income statement</t>
  </si>
  <si>
    <t>Value adjustments recorded directly to income statement</t>
  </si>
  <si>
    <t>Value adjustments recorded directly to income statement [Debt instruments impaired]</t>
  </si>
  <si>
    <t>Recoveries recorded directly to income statement [Debt instruments impaired]</t>
  </si>
  <si>
    <t>x159</t>
  </si>
  <si>
    <t>x160</t>
  </si>
  <si>
    <t>x161</t>
  </si>
  <si>
    <t>x162</t>
  </si>
  <si>
    <t>x163</t>
  </si>
  <si>
    <t>x164</t>
  </si>
  <si>
    <t>x165</t>
  </si>
  <si>
    <t>x166</t>
  </si>
  <si>
    <t>x167</t>
  </si>
  <si>
    <t>x168</t>
  </si>
  <si>
    <t>x169</t>
  </si>
  <si>
    <t>x170</t>
  </si>
  <si>
    <t>x171</t>
  </si>
  <si>
    <t>x172</t>
  </si>
  <si>
    <t>Of which: Total Held for trading, Designated at fair value through profit or loss, Available-for-sale, Loans and receivables and Held-to-maturity</t>
  </si>
  <si>
    <t>Of which: Rest of assets [other than Held for trading, Designated at fair value through profit or loss, Available-for-sale, Loans and receivables and Held-to-maturity]</t>
  </si>
  <si>
    <t>Of which: Tangible assets with deemed cost [PPE and IP]</t>
  </si>
  <si>
    <t>Of which: Held for sale and Investment property other than held for sale</t>
  </si>
  <si>
    <t>Of which: Securitization, Associated liability</t>
  </si>
  <si>
    <t>Of which: Repurchase agreements, Associated liability</t>
  </si>
  <si>
    <t>AO</t>
  </si>
  <si>
    <t>Collective investment [Asset management]</t>
  </si>
  <si>
    <t>Collective investment [Custody]</t>
  </si>
  <si>
    <t>Collective investment [Customer resources distributed but not managed]</t>
  </si>
  <si>
    <t>x173</t>
  </si>
  <si>
    <t>x174</t>
  </si>
  <si>
    <t>Of which: Rest of liabilities (other than Held for trading, Designated at fair value through profit or loss, Measured at amortised cost)</t>
  </si>
  <si>
    <t>Debt securities and loans and advances</t>
  </si>
  <si>
    <t>Colours used for alignment with previous version:</t>
  </si>
  <si>
    <t>Data Points Matrix Schema</t>
  </si>
  <si>
    <t>For details please refer to the Data Points Matrix Schema  - Explanatory Documentation (currently under update).</t>
  </si>
  <si>
    <t>x175</t>
  </si>
  <si>
    <t>Dimension: Amount type [Assets and/or liabilities]</t>
  </si>
  <si>
    <t>Dimension: Amount type [Equity]</t>
  </si>
  <si>
    <t>Dimension: Amount type [Off-balance sheet / Memorandum items]</t>
  </si>
  <si>
    <t>Dimension: Amount type [Change in Assets: Allowances]</t>
  </si>
  <si>
    <t>Dimension: Amount type [Change in Liabilities: Provisions]</t>
  </si>
  <si>
    <t>Dimension: Amount type [Change in Equity]</t>
  </si>
  <si>
    <t>Dimension: Amount type [Change in Defined benefit obligation]</t>
  </si>
  <si>
    <t>Dimension: Tax</t>
  </si>
  <si>
    <t>Dimension: Comprehensive income category</t>
  </si>
  <si>
    <t>Dimension: Control</t>
  </si>
  <si>
    <t>Dimension: Counterparty [Non-financial corporations/Households]</t>
  </si>
  <si>
    <t>Dimension: Counterparty [Corporates/Retail]</t>
  </si>
  <si>
    <t>Dimension: Counterparty residence</t>
  </si>
  <si>
    <t>Dimension: Impairment</t>
  </si>
  <si>
    <t>Dimension: Fair value hierarchy</t>
  </si>
  <si>
    <t>Dimension: Market for derivatives</t>
  </si>
  <si>
    <t>Dimension: Assets</t>
  </si>
  <si>
    <t>Dimension: Liabilities</t>
  </si>
  <si>
    <t>Dimension: Equity</t>
  </si>
  <si>
    <t>Dimension: Liabilities and Equity</t>
  </si>
  <si>
    <t>Dimension: Assets and Liabilities</t>
  </si>
  <si>
    <t>Dimension: Commitments and financial guarantees given</t>
  </si>
  <si>
    <t>Dimension: Commitments and financial guarantees received</t>
  </si>
  <si>
    <t>Dimension: Collateral held when permitted to sell or permitted to repledge</t>
  </si>
  <si>
    <t>Dimension: Collateral obtained during the period</t>
  </si>
  <si>
    <t>Dimension: Managed assets, custody assets and assets involved in services provided by entity</t>
  </si>
  <si>
    <t>Dimension: Defined benefit obligations</t>
  </si>
  <si>
    <t>Dimension: Defined benefit plan assets</t>
  </si>
  <si>
    <t>Dimension: Other comprehensive income valuation and reclassifications</t>
  </si>
  <si>
    <t>Dimension: Portfolio</t>
  </si>
  <si>
    <t>Dimension: Related Party</t>
  </si>
  <si>
    <t>Dimension: Reporting Scope</t>
  </si>
  <si>
    <t>Dimension: Risk type [product]</t>
  </si>
  <si>
    <t>Dimension: Risk type [instrument]</t>
  </si>
  <si>
    <t>Dimension: Transfer</t>
  </si>
  <si>
    <t>Check if duplicate is a problem.</t>
  </si>
  <si>
    <t>Dimension: Collateral/Guarantee</t>
  </si>
  <si>
    <r>
      <t xml:space="preserve">This item is used in </t>
    </r>
    <r>
      <rPr>
        <sz val="8"/>
        <color indexed="10"/>
        <rFont val="Calibri"/>
        <family val="2"/>
      </rPr>
      <t xml:space="preserve">Table 2 and </t>
    </r>
    <r>
      <rPr>
        <sz val="8"/>
        <color indexed="8"/>
        <rFont val="Calibri"/>
        <family val="2"/>
      </rPr>
      <t>Table 20E. Table 20E does not refer to portfolio and category main breakdown apart from rows 3 and 4 which relate to portfolio ("Cash flow hedges" and "Hedges of net investment in foreign operation").</t>
    </r>
  </si>
  <si>
    <t>Data Points Matrix Schema (formerly Data Points Structure) is a form of representation of reporting requirements by identification of reportable information as data points that have specified base nature and can be characterized using consistently applied breakdowns.</t>
  </si>
  <si>
    <t>According to the review as of 2010-05-14 and alignment to version 1.0 dated 2009-12-31</t>
  </si>
  <si>
    <t>Non-collateralized loan for consumption?</t>
  </si>
  <si>
    <t>(Expenses)/(losses)</t>
  </si>
  <si>
    <t>Cash on hand and equity and debt instrument held</t>
  </si>
  <si>
    <t>Cash and cash equivalents not measured at fair value through profit or loss</t>
  </si>
  <si>
    <t>Cash and cash equivalents measured at fair value through profit or loss</t>
  </si>
  <si>
    <t>Previously contained "Demand deposits and cash equivalents" but caused problems for T1.1</t>
  </si>
  <si>
    <t>Property, plant and equipment, investment property and other intangible assets</t>
  </si>
  <si>
    <t>Tangible and intangible assets</t>
  </si>
  <si>
    <t>Tangible and intangible assets, investment in entities accounted for using equity method and other assets</t>
  </si>
  <si>
    <t>Profit (loss) from continuing and discontinued operations</t>
  </si>
  <si>
    <t>designated</t>
  </si>
  <si>
    <t>Other risk</t>
  </si>
  <si>
    <t>Of which: Rest [Other than Credit institutions and Other financial corporations]</t>
  </si>
  <si>
    <t>On demand [call] and short notice [current account]</t>
  </si>
  <si>
    <t>Other intangible assets [revaluation model]</t>
  </si>
  <si>
    <t>Of which: Financial assets and liabilities under IAS 39</t>
  </si>
  <si>
    <t>Of which: Derivatives [assets and liabilities]</t>
  </si>
  <si>
    <t>Of which: Unquoted equity and related derivatives measured at cost</t>
  </si>
  <si>
    <t>Of which: Allowances for doubtful debts and provisions for guarantees and commitments</t>
  </si>
  <si>
    <t>Of which: Assets and liabilities under insurance and reinsurance contracts</t>
  </si>
  <si>
    <t>Loan commitments and financial guarantees given</t>
  </si>
  <si>
    <t>Of which: Impaired and past due</t>
  </si>
  <si>
    <t>Of which: Write-offs</t>
  </si>
  <si>
    <t>Of which: Doubtful</t>
  </si>
  <si>
    <t>Key management of entity or its parent</t>
  </si>
  <si>
    <t>Of which: Key management of entity or any of its related parties</t>
  </si>
  <si>
    <t>Of which: Goodwill included in investments on entities accounted for using equity method</t>
  </si>
  <si>
    <t>Could this and the next line be represented by one item?</t>
  </si>
  <si>
    <t>Maybe In order to make this breakdown consistent this item could be "of which" for "Other reclassifications"?</t>
  </si>
  <si>
    <t>Should there be more explicit portfolio for Derivatives including only "HTF" and "HA: and for Equity: "Measured at FV + AVS"?</t>
  </si>
  <si>
    <t>Deposits and debt securities issues and other fianancial liabilities</t>
  </si>
  <si>
    <t>Deposits, debt securities issues and other fianancial liabilities</t>
  </si>
  <si>
    <t>Other than held for sale portfolios outside IAS 39</t>
  </si>
  <si>
    <t>Other than property, plant and equipment, investment property and other intangible assets</t>
  </si>
  <si>
    <t>Of which: Property plant and equipment and investment property [revaluation/fair value model]</t>
  </si>
  <si>
    <t>What is the content of this item?</t>
  </si>
  <si>
    <t>Fair value changes of tangible assets</t>
  </si>
  <si>
    <t>This should be sector (counterparties) breakdown.</t>
  </si>
  <si>
    <t>Other than collective investment and other institutional customers</t>
  </si>
  <si>
    <t>Commitments and financial guarantees</t>
  </si>
  <si>
    <t>Of which: Derivatives and equity and debt instruments held</t>
  </si>
  <si>
    <t>Of which: Cash on hand and non financial assets under IAS 39</t>
  </si>
  <si>
    <t>Level 2 and 3</t>
  </si>
  <si>
    <t>Debt instruments held</t>
  </si>
  <si>
    <t>Of which: Debt instruments held that are subordinated liabilities for issuer</t>
  </si>
  <si>
    <t>Of which: Debt instruments held that are subordinated liabilities for issuer deducted from own funds</t>
  </si>
  <si>
    <t>Of which: Debt instruments held that are hybrid contracts</t>
  </si>
  <si>
    <t>Of which: Debt instruments held with collateral not specifically attributable</t>
  </si>
  <si>
    <t>Of which: Debt securities that held are subordinated liabilities for issuer</t>
  </si>
  <si>
    <t>Of which: Debt securities held that are subordinated liabilities for issuer deducted from own funds</t>
  </si>
  <si>
    <t>Customer savings certificates</t>
  </si>
  <si>
    <t>Derivatives related to debt securities measured at fair value through profit or loss</t>
  </si>
  <si>
    <t>Derivatives related to loan and advances measured at fair value through profit or loss</t>
  </si>
  <si>
    <t>Of which: Derivatives related to loan and advances measured at fair value through profit or loss [assets and liabilities]</t>
  </si>
  <si>
    <t>Of which: Derivatives related to debt securities measured at fair value through profit or loss [assets and liabilities]</t>
  </si>
  <si>
    <t>Property, plant and equipment and investment property</t>
  </si>
  <si>
    <t>Of which: Goodwill and other intangible assets</t>
  </si>
  <si>
    <t>Change in assets</t>
  </si>
  <si>
    <t>Change in liabilities</t>
  </si>
  <si>
    <t>Change in equity</t>
  </si>
  <si>
    <t>http://www.eurofiling.info/base/fin_01</t>
  </si>
  <si>
    <t>http://www.eurofiling.info/base/fin_02</t>
  </si>
  <si>
    <t>http://www.eurofiling.info/d/AL/fin_01</t>
  </si>
  <si>
    <t>http://www.eurofiling.info/d/AT/fin_01</t>
  </si>
  <si>
    <t>http://www.eurofiling.info/d/AT/fin_02</t>
  </si>
  <si>
    <t>http://www.eurofiling.info/d/AT/fin_03</t>
  </si>
  <si>
    <t>http://www.eurofiling.info/d/AT/fin_04</t>
  </si>
  <si>
    <t>http://www.eurofiling.info/d/AT/fin_05</t>
  </si>
  <si>
    <t>http://www.eurofiling.info/d/AT/fin_06</t>
  </si>
  <si>
    <t>http://www.eurofiling.info/d/AT/fin_07</t>
  </si>
  <si>
    <t>http://www.eurofiling.info/d/TA/fin_01</t>
  </si>
  <si>
    <t>http://www.eurofiling.info/d/CC/fin_01</t>
  </si>
  <si>
    <t>http://www.eurofiling.info/d/CG/fin_01</t>
  </si>
  <si>
    <t>http://www.eurofiling.info/d/CN/fin_01</t>
  </si>
  <si>
    <t>http://www.eurofiling.info/d/CT/fin_01</t>
  </si>
  <si>
    <t>http://www.eurofiling.info/d/CT/fin_02</t>
  </si>
  <si>
    <t>http://www.eurofiling.info/d/GA/fin_01</t>
  </si>
  <si>
    <t>http://www.eurofiling.info/d/IM/fin_01</t>
  </si>
  <si>
    <t>http://www.eurofiling.info/d/FV/fin_01</t>
  </si>
  <si>
    <t>http://www.eurofiling.info/d/MA/fin_01</t>
  </si>
  <si>
    <t>http://www.eurofiling.info/d/OC/fin_01</t>
  </si>
  <si>
    <t>http://www.eurofiling.info/d/PL/fin_01</t>
  </si>
  <si>
    <t>http://www.eurofiling.info/d/RP/fin_01</t>
  </si>
  <si>
    <t>http://www.eurofiling.info/d/RS/fin_01</t>
  </si>
  <si>
    <t>http://www.eurofiling.info/d/RT/fin_01</t>
  </si>
  <si>
    <t>http://www.eurofiling.info/d/RT/fin_02</t>
  </si>
  <si>
    <t>http://www.eurofiling.info/d/TR/fin_01</t>
  </si>
  <si>
    <t>base_fin_01</t>
  </si>
  <si>
    <t>base_fin_02</t>
  </si>
  <si>
    <t>al_fin_01</t>
  </si>
  <si>
    <t>at_fin_01</t>
  </si>
  <si>
    <t>at_fin_02</t>
  </si>
  <si>
    <t>at_fin_03</t>
  </si>
  <si>
    <t>at_fin_04</t>
  </si>
  <si>
    <t>at_fin_05</t>
  </si>
  <si>
    <t>at_fin_06</t>
  </si>
  <si>
    <t>at_fin_07</t>
  </si>
  <si>
    <t>ta_fin_01</t>
  </si>
  <si>
    <t>cc_fin_01</t>
  </si>
  <si>
    <t>cg_fin_01</t>
  </si>
  <si>
    <t>cn_fin_01</t>
  </si>
  <si>
    <t>ct_fin_01</t>
  </si>
  <si>
    <t>ct_fin_02</t>
  </si>
  <si>
    <t>ga_fin_01</t>
  </si>
  <si>
    <t>im_fin_01</t>
  </si>
  <si>
    <t>fv_fin_01</t>
  </si>
  <si>
    <t>ma_fin_01</t>
  </si>
  <si>
    <t>mc_fin_01</t>
  </si>
  <si>
    <t>mc_fin_02</t>
  </si>
  <si>
    <t>mc_fin_03</t>
  </si>
  <si>
    <t>mc_fin_04</t>
  </si>
  <si>
    <t>mc_fin_05</t>
  </si>
  <si>
    <t>mc_fin_06</t>
  </si>
  <si>
    <t>mc_fin_07</t>
  </si>
  <si>
    <t>mc_fin_08</t>
  </si>
  <si>
    <t>mc_fin_09</t>
  </si>
  <si>
    <t>oc_fin_01</t>
  </si>
  <si>
    <t>pl_fin_01</t>
  </si>
  <si>
    <t>rp_fin_01</t>
  </si>
  <si>
    <t>rs_fin_01</t>
  </si>
  <si>
    <t>rt_fin_01</t>
  </si>
  <si>
    <t>rt_fin_02</t>
  </si>
  <si>
    <t>tr_fin_01</t>
  </si>
  <si>
    <t>TBC</t>
  </si>
  <si>
    <t>Derivatives and equity and debt instruments held</t>
  </si>
  <si>
    <t>Goodwill included in investments on entities accounted for using equity method</t>
  </si>
  <si>
    <t>Cash on hand and non financial assets under IAS 39</t>
  </si>
  <si>
    <t>Moved to portfolio</t>
  </si>
  <si>
    <t>Renamed; This should be sector (counterparties) breakdown.</t>
  </si>
  <si>
    <t>http://www.eurofiling.info/d/MC/fin_01</t>
  </si>
  <si>
    <t>http://www.eurofiling.info/d/MC/fin_02</t>
  </si>
  <si>
    <t>http://www.eurofiling.info/d/MC/fin_03</t>
  </si>
  <si>
    <t>http://www.eurofiling.info/d/MC/fin_04</t>
  </si>
  <si>
    <t>http://www.eurofiling.info/d/MC/fin_05</t>
  </si>
  <si>
    <t>http://www.eurofiling.info/d/MC/fin_06</t>
  </si>
  <si>
    <t>http://www.eurofiling.info/d/MC/fin_07</t>
  </si>
  <si>
    <t>http://www.eurofiling.info/d/MC/fin_08</t>
  </si>
  <si>
    <t>http://www.eurofiling.info/d/MC/fin_09</t>
  </si>
  <si>
    <t>http://www.eurofiling.info/d/MC/fin_10</t>
  </si>
  <si>
    <t>http://www.eurofiling.info/d/MC/fin_11</t>
  </si>
  <si>
    <t>http://www.eurofiling.info/d/MC/fin_12</t>
  </si>
  <si>
    <t>MC used instead</t>
  </si>
  <si>
    <t>Property plant and equipment and investment property [revaluation/fair value model]</t>
  </si>
  <si>
    <t>This breakdown would be much more clear if it contains only the measurement model and the PPE, IP and IAOTG are moved to CM?</t>
  </si>
  <si>
    <t xml:space="preserve"> Goodwill and other intangible assets</t>
  </si>
  <si>
    <t>Is the split below necessary or is "held for sale" enough as one member used on assets and liabilities side?</t>
  </si>
  <si>
    <t>Key management of entity or any of its related parties</t>
  </si>
  <si>
    <t>"Key management" could be a separate dimension in this domain as it overlaps with the relationships (structure).</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</si>
</sst>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 #,##0.00_-;_-* \-??_-;_-@_-"/>
    <numFmt numFmtId="185" formatCode="_-* #,##0_-;\-* #,##0_-;_-* \-??_-;_-@_-"/>
    <numFmt numFmtId="186" formatCode="&quot;Tak&quot;;&quot;Tak&quot;;&quot;Nie&quot;"/>
    <numFmt numFmtId="187" formatCode="&quot;Prawda&quot;;&quot;Prawda&quot;;&quot;Fałsz&quot;"/>
    <numFmt numFmtId="188" formatCode="&quot;Włączone&quot;;&quot;Włączone&quot;;&quot;Wyłączone&quot;"/>
    <numFmt numFmtId="189" formatCode="[$€-2]\ #,##0.00_);[Red]\([$€-2]\ #,##0.00\)"/>
    <numFmt numFmtId="190" formatCode="_-* #,##0\ _p_t_a_-;\-* #,##0\ _p_t_a_-;_-* &quot;-&quot;\ _p_t_a_-;_-@_-"/>
  </numFmts>
  <fonts count="106">
    <font>
      <sz val="11"/>
      <color theme="1"/>
      <name val="Czcionka tekstu podstawowego"/>
      <family val="2"/>
    </font>
    <font>
      <sz val="11"/>
      <color indexed="8"/>
      <name val="Czcionka tekstu podstawowego"/>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val="single"/>
      <sz val="11"/>
      <color indexed="12"/>
      <name val="Czcionka tekstu podstawowego"/>
      <family val="2"/>
    </font>
    <font>
      <sz val="9"/>
      <name val="Tahoma"/>
      <family val="2"/>
    </font>
    <font>
      <b/>
      <sz val="9"/>
      <name val="Tahoma"/>
      <family val="2"/>
    </font>
    <font>
      <b/>
      <sz val="8"/>
      <color indexed="8"/>
      <name val="Calibri"/>
      <family val="2"/>
    </font>
    <font>
      <u val="single"/>
      <sz val="8"/>
      <name val="Calibri"/>
      <family val="2"/>
    </font>
    <font>
      <sz val="8"/>
      <color indexed="8"/>
      <name val="Calibri"/>
      <family val="2"/>
    </font>
    <font>
      <sz val="8"/>
      <name val="Calibri"/>
      <family val="2"/>
    </font>
    <font>
      <sz val="8"/>
      <color indexed="53"/>
      <name val="Calibri"/>
      <family val="2"/>
    </font>
    <font>
      <sz val="8"/>
      <color indexed="17"/>
      <name val="Calibri"/>
      <family val="2"/>
    </font>
    <font>
      <b/>
      <sz val="8"/>
      <name val="Calibri"/>
      <family val="2"/>
    </font>
    <font>
      <u val="single"/>
      <sz val="8"/>
      <color indexed="8"/>
      <name val="Calibri"/>
      <family val="2"/>
    </font>
    <font>
      <sz val="8"/>
      <color indexed="30"/>
      <name val="Calibri"/>
      <family val="2"/>
    </font>
    <font>
      <strike/>
      <sz val="8"/>
      <color indexed="51"/>
      <name val="Calibri"/>
      <family val="2"/>
    </font>
    <font>
      <strike/>
      <sz val="8"/>
      <color indexed="10"/>
      <name val="Calibri"/>
      <family val="2"/>
    </font>
    <font>
      <strike/>
      <sz val="8"/>
      <color indexed="17"/>
      <name val="Calibri"/>
      <family val="2"/>
    </font>
    <font>
      <sz val="8"/>
      <color indexed="10"/>
      <name val="Calibri"/>
      <family val="2"/>
    </font>
    <font>
      <i/>
      <sz val="8"/>
      <color indexed="8"/>
      <name val="Calibri"/>
      <family val="2"/>
    </font>
    <font>
      <strike/>
      <sz val="8"/>
      <color indexed="8"/>
      <name val="Calibri"/>
      <family val="2"/>
    </font>
    <font>
      <b/>
      <strike/>
      <sz val="8"/>
      <color indexed="51"/>
      <name val="Calibri"/>
      <family val="2"/>
    </font>
    <font>
      <b/>
      <sz val="8"/>
      <color indexed="17"/>
      <name val="Calibri"/>
      <family val="2"/>
    </font>
    <font>
      <strike/>
      <sz val="8"/>
      <color indexed="36"/>
      <name val="Calibri"/>
      <family val="2"/>
    </font>
    <font>
      <b/>
      <strike/>
      <sz val="8"/>
      <color indexed="36"/>
      <name val="Calibri"/>
      <family val="2"/>
    </font>
    <font>
      <b/>
      <strike/>
      <sz val="8"/>
      <color indexed="8"/>
      <name val="Calibri"/>
      <family val="2"/>
    </font>
    <font>
      <sz val="8"/>
      <color indexed="36"/>
      <name val="Calibri"/>
      <family val="2"/>
    </font>
    <font>
      <sz val="8"/>
      <color indexed="51"/>
      <name val="Calibri"/>
      <family val="2"/>
    </font>
    <font>
      <i/>
      <sz val="8"/>
      <color indexed="23"/>
      <name val="Calibri"/>
      <family val="2"/>
    </font>
    <font>
      <b/>
      <sz val="8"/>
      <color indexed="30"/>
      <name val="Calibri"/>
      <family val="2"/>
    </font>
    <font>
      <strike/>
      <sz val="8"/>
      <color indexed="30"/>
      <name val="Calibri"/>
      <family val="2"/>
    </font>
    <font>
      <sz val="8"/>
      <color indexed="55"/>
      <name val="Calibri"/>
      <family val="2"/>
    </font>
    <font>
      <i/>
      <sz val="8"/>
      <color indexed="10"/>
      <name val="Calibri"/>
      <family val="2"/>
    </font>
    <font>
      <i/>
      <sz val="8"/>
      <name val="Calibri"/>
      <family val="2"/>
    </font>
    <font>
      <strike/>
      <sz val="8"/>
      <name val="Calibri"/>
      <family val="2"/>
    </font>
    <font>
      <sz val="8"/>
      <color indexed="23"/>
      <name val="Calibri"/>
      <family val="2"/>
    </font>
    <font>
      <i/>
      <u val="single"/>
      <sz val="8"/>
      <color indexed="8"/>
      <name val="Calibri"/>
      <family val="2"/>
    </font>
    <font>
      <i/>
      <u val="single"/>
      <sz val="8"/>
      <name val="Calibri"/>
      <family val="2"/>
    </font>
    <font>
      <sz val="8"/>
      <color indexed="22"/>
      <name val="Calibri"/>
      <family val="2"/>
    </font>
    <font>
      <b/>
      <sz val="8"/>
      <color indexed="53"/>
      <name val="Calibri"/>
      <family val="2"/>
    </font>
    <font>
      <i/>
      <sz val="8"/>
      <color indexed="55"/>
      <name val="Calibri"/>
      <family val="2"/>
    </font>
    <font>
      <strike/>
      <sz val="8"/>
      <color indexed="53"/>
      <name val="Calibri"/>
      <family val="2"/>
    </font>
    <font>
      <b/>
      <strike/>
      <sz val="8"/>
      <color indexed="10"/>
      <name val="Calibri"/>
      <family val="2"/>
    </font>
    <font>
      <b/>
      <sz val="8"/>
      <color indexed="51"/>
      <name val="Calibri"/>
      <family val="2"/>
    </font>
    <font>
      <i/>
      <strike/>
      <sz val="8"/>
      <color indexed="23"/>
      <name val="Calibri"/>
      <family val="2"/>
    </font>
    <font>
      <u val="single"/>
      <sz val="8"/>
      <name val="Czcionka tekstu podstawowego"/>
      <family val="2"/>
    </font>
    <font>
      <u val="single"/>
      <sz val="9.35"/>
      <color indexed="12"/>
      <name val="Czcionka tekstu podstawowego"/>
      <family val="2"/>
    </font>
    <font>
      <u val="single"/>
      <sz val="11"/>
      <color indexed="12"/>
      <name val="Calibri"/>
      <family val="2"/>
    </font>
    <font>
      <sz val="11"/>
      <color indexed="60"/>
      <name val="Czcionka tekstu podstawowego"/>
      <family val="2"/>
    </font>
    <font>
      <u val="single"/>
      <sz val="9.35"/>
      <color indexed="20"/>
      <name val="Czcionka tekstu podstawowego"/>
      <family val="2"/>
    </font>
    <font>
      <b/>
      <sz val="11"/>
      <color indexed="8"/>
      <name val="Czcionka tekstu podstawowego"/>
      <family val="2"/>
    </font>
    <font>
      <u val="single"/>
      <sz val="8"/>
      <color indexed="12"/>
      <name val="Calibri"/>
      <family val="2"/>
    </font>
    <font>
      <b/>
      <i/>
      <sz val="8"/>
      <name val="Calibri"/>
      <family val="2"/>
    </font>
    <font>
      <b/>
      <i/>
      <sz val="8"/>
      <color indexed="8"/>
      <name val="Calibri"/>
      <family val="2"/>
    </font>
    <font>
      <sz val="8"/>
      <color indexed="9"/>
      <name val="Calibri"/>
      <family val="2"/>
    </font>
    <font>
      <sz val="8"/>
      <color indexed="20"/>
      <name val="Calibri"/>
      <family val="2"/>
    </font>
    <font>
      <sz val="8"/>
      <color indexed="62"/>
      <name val="Calibri"/>
      <family val="2"/>
    </font>
    <font>
      <b/>
      <sz val="8"/>
      <color indexed="63"/>
      <name val="Calibri"/>
      <family val="2"/>
    </font>
    <font>
      <b/>
      <sz val="8"/>
      <color indexed="52"/>
      <name val="Calibri"/>
      <family val="2"/>
    </font>
    <font>
      <sz val="8"/>
      <color indexed="52"/>
      <name val="Calibri"/>
      <family val="2"/>
    </font>
    <font>
      <b/>
      <sz val="8"/>
      <color indexed="9"/>
      <name val="Calibri"/>
      <family val="2"/>
    </font>
    <font>
      <b/>
      <sz val="8"/>
      <color indexed="10"/>
      <name val="Calibri"/>
      <family val="2"/>
    </font>
    <font>
      <u val="single"/>
      <sz val="11"/>
      <color theme="10"/>
      <name val="Czcionka tekstu podstawowego"/>
      <family val="2"/>
    </font>
    <font>
      <u val="single"/>
      <sz val="9.35"/>
      <color theme="10"/>
      <name val="Czcionka tekstu podstawowego"/>
      <family val="2"/>
    </font>
    <font>
      <u val="single"/>
      <sz val="11"/>
      <color theme="10"/>
      <name val="Calibri"/>
      <family val="2"/>
    </font>
    <font>
      <sz val="11"/>
      <color rgb="FF9C6500"/>
      <name val="Czcionka tekstu podstawowego"/>
      <family val="2"/>
    </font>
    <font>
      <sz val="11"/>
      <color theme="1"/>
      <name val="Calibri"/>
      <family val="2"/>
    </font>
    <font>
      <u val="single"/>
      <sz val="9.35"/>
      <color theme="11"/>
      <name val="Czcionka tekstu podstawowego"/>
      <family val="2"/>
    </font>
    <font>
      <b/>
      <sz val="11"/>
      <color theme="1"/>
      <name val="Czcionka tekstu podstawowego"/>
      <family val="2"/>
    </font>
    <font>
      <sz val="8"/>
      <color theme="1"/>
      <name val="Calibri"/>
      <family val="2"/>
    </font>
    <font>
      <u val="single"/>
      <sz val="8"/>
      <color theme="10"/>
      <name val="Calibri"/>
      <family val="2"/>
    </font>
    <font>
      <sz val="8"/>
      <color rgb="FFFF0000"/>
      <name val="Calibri"/>
      <family val="2"/>
    </font>
    <font>
      <b/>
      <sz val="8"/>
      <color rgb="FFFF0000"/>
      <name val="Calibri"/>
      <family val="2"/>
    </font>
    <font>
      <strike/>
      <sz val="8"/>
      <color rgb="FFFF0000"/>
      <name val="Calibri"/>
      <family val="2"/>
    </font>
    <font>
      <i/>
      <sz val="8"/>
      <color rgb="FFFF0000"/>
      <name val="Calibri"/>
      <family val="2"/>
    </font>
    <font>
      <b/>
      <strike/>
      <sz val="8"/>
      <color rgb="FFFF0000"/>
      <name val="Calibri"/>
      <family val="2"/>
    </font>
    <font>
      <b/>
      <sz val="8"/>
      <name val="Czcionka tekstu podstawowego"/>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solid">
        <fgColor indexed="13"/>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0" tint="-0.149990007281303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5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0" fillId="4" borderId="0" applyNumberFormat="0" applyBorder="0" applyAlignment="0" applyProtection="0"/>
    <xf numFmtId="0" fontId="6" fillId="20" borderId="1" applyNumberFormat="0" applyAlignment="0" applyProtection="0"/>
    <xf numFmtId="0" fontId="21" fillId="20" borderId="1" applyNumberFormat="0" applyAlignment="0" applyProtection="0"/>
    <xf numFmtId="0" fontId="22" fillId="21" borderId="2" applyNumberFormat="0" applyAlignment="0" applyProtection="0"/>
    <xf numFmtId="0" fontId="23" fillId="0" borderId="3" applyNumberFormat="0" applyFill="0" applyAlignment="0" applyProtection="0"/>
    <xf numFmtId="0" fontId="7"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4" fillId="0" borderId="0" applyNumberForma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5" fillId="7" borderId="1"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3" borderId="0" applyNumberFormat="0" applyBorder="0" applyAlignment="0" applyProtection="0"/>
    <xf numFmtId="0" fontId="13" fillId="7" borderId="1" applyNumberFormat="0" applyAlignment="0" applyProtection="0"/>
    <xf numFmtId="0" fontId="14" fillId="0" borderId="3" applyNumberFormat="0" applyFill="0" applyAlignment="0" applyProtection="0"/>
    <xf numFmtId="184" fontId="2" fillId="0" borderId="0" applyFill="0" applyBorder="0" applyAlignment="0" applyProtection="0"/>
    <xf numFmtId="0" fontId="94"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96" fillId="0" borderId="0" applyNumberFormat="0" applyFill="0" applyBorder="0" applyAlignment="0" applyProtection="0"/>
    <xf numFmtId="0" fontId="15" fillId="20" borderId="8" applyNumberFormat="0" applyAlignment="0" applyProtection="0"/>
    <xf numFmtId="9" fontId="1" fillId="0" borderId="0" applyFont="0" applyFill="0" applyBorder="0" applyAlignment="0" applyProtection="0"/>
    <xf numFmtId="0" fontId="27" fillId="20" borderId="8" applyNumberFormat="0" applyAlignment="0" applyProtection="0"/>
    <xf numFmtId="0" fontId="97"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24" fillId="0" borderId="6" applyNumberFormat="0" applyFill="0" applyAlignment="0" applyProtection="0"/>
    <xf numFmtId="0" fontId="1" fillId="24" borderId="10" applyNumberFormat="0" applyFont="0" applyAlignment="0" applyProtection="0"/>
    <xf numFmtId="0" fontId="1" fillId="24" borderId="10"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cellStyleXfs>
  <cellXfs count="823">
    <xf numFmtId="0" fontId="0" fillId="0" borderId="0" xfId="0" applyAlignment="1">
      <alignment/>
    </xf>
    <xf numFmtId="0" fontId="37" fillId="0" borderId="0" xfId="0" applyFont="1" applyAlignment="1">
      <alignment/>
    </xf>
    <xf numFmtId="0" fontId="37" fillId="0" borderId="11" xfId="0" applyFont="1" applyBorder="1" applyAlignment="1">
      <alignment/>
    </xf>
    <xf numFmtId="0" fontId="37" fillId="0" borderId="11" xfId="0" applyFont="1" applyBorder="1" applyAlignment="1">
      <alignment horizontal="left" indent="1"/>
    </xf>
    <xf numFmtId="0" fontId="37" fillId="0" borderId="11" xfId="0" applyFont="1" applyBorder="1" applyAlignment="1">
      <alignment horizontal="center"/>
    </xf>
    <xf numFmtId="0" fontId="37" fillId="0" borderId="11" xfId="0" applyFont="1" applyBorder="1" applyAlignment="1">
      <alignment horizontal="left"/>
    </xf>
    <xf numFmtId="0" fontId="39" fillId="0" borderId="11" xfId="266" applyFont="1" applyFill="1" applyBorder="1" applyAlignment="1">
      <alignment horizontal="left" vertical="center" indent="3"/>
      <protection/>
    </xf>
    <xf numFmtId="0" fontId="39" fillId="0" borderId="11" xfId="266" applyFont="1" applyFill="1" applyBorder="1" applyAlignment="1">
      <alignment horizontal="left" vertical="center" indent="4"/>
      <protection/>
    </xf>
    <xf numFmtId="0" fontId="39" fillId="0" borderId="11" xfId="268" applyFont="1" applyFill="1" applyBorder="1" applyAlignment="1">
      <alignment horizontal="left" indent="4"/>
      <protection/>
    </xf>
    <xf numFmtId="0" fontId="39" fillId="0" borderId="11" xfId="0" applyFont="1" applyBorder="1" applyAlignment="1">
      <alignment horizontal="left" indent="4"/>
    </xf>
    <xf numFmtId="0" fontId="40" fillId="0" borderId="11" xfId="273" applyFont="1" applyFill="1" applyBorder="1" applyAlignment="1">
      <alignment horizontal="left" indent="3"/>
      <protection/>
    </xf>
    <xf numFmtId="0" fontId="39" fillId="0" borderId="11" xfId="277" applyFont="1" applyFill="1" applyBorder="1" applyAlignment="1">
      <alignment horizontal="left" indent="4"/>
      <protection/>
    </xf>
    <xf numFmtId="0" fontId="39" fillId="0" borderId="11" xfId="277" applyFont="1" applyFill="1" applyBorder="1" applyAlignment="1">
      <alignment horizontal="left" indent="5"/>
      <protection/>
    </xf>
    <xf numFmtId="0" fontId="39" fillId="0" borderId="11" xfId="273" applyFont="1" applyFill="1" applyBorder="1" applyAlignment="1">
      <alignment horizontal="left" indent="2"/>
      <protection/>
    </xf>
    <xf numFmtId="0" fontId="37" fillId="0" borderId="11" xfId="0" applyFont="1" applyBorder="1" applyAlignment="1">
      <alignment horizontal="left" indent="2"/>
    </xf>
    <xf numFmtId="0" fontId="40" fillId="0" borderId="11" xfId="0" applyFont="1" applyFill="1" applyBorder="1" applyAlignment="1">
      <alignment horizontal="left" indent="1"/>
    </xf>
    <xf numFmtId="0" fontId="37" fillId="0" borderId="11" xfId="0" applyFont="1" applyBorder="1" applyAlignment="1">
      <alignment horizontal="left" indent="3"/>
    </xf>
    <xf numFmtId="0" fontId="37" fillId="0" borderId="11" xfId="0" applyFont="1" applyBorder="1" applyAlignment="1">
      <alignment horizontal="left" indent="4"/>
    </xf>
    <xf numFmtId="0" fontId="40" fillId="0" borderId="11" xfId="0" applyFont="1" applyBorder="1" applyAlignment="1">
      <alignment horizontal="left" indent="2"/>
    </xf>
    <xf numFmtId="0" fontId="40" fillId="0" borderId="11" xfId="0" applyFont="1" applyBorder="1" applyAlignment="1">
      <alignment horizontal="left" indent="3"/>
    </xf>
    <xf numFmtId="0" fontId="40" fillId="0" borderId="11" xfId="0" applyFont="1" applyFill="1" applyBorder="1" applyAlignment="1">
      <alignment horizontal="left" indent="2"/>
    </xf>
    <xf numFmtId="0" fontId="37" fillId="0" borderId="11" xfId="0" applyFont="1" applyBorder="1" applyAlignment="1">
      <alignment wrapText="1"/>
    </xf>
    <xf numFmtId="0" fontId="35" fillId="0" borderId="11" xfId="0" applyFont="1" applyBorder="1" applyAlignment="1">
      <alignment horizontal="center" vertical="center"/>
    </xf>
    <xf numFmtId="0" fontId="38" fillId="0" borderId="11" xfId="0" applyFont="1" applyBorder="1" applyAlignment="1">
      <alignment/>
    </xf>
    <xf numFmtId="0" fontId="38" fillId="0" borderId="11" xfId="0" applyFont="1" applyBorder="1" applyAlignment="1">
      <alignment horizontal="center" vertical="center" wrapText="1"/>
    </xf>
    <xf numFmtId="0" fontId="38" fillId="0" borderId="11" xfId="0" applyFont="1" applyBorder="1" applyAlignment="1">
      <alignment horizontal="center"/>
    </xf>
    <xf numFmtId="0" fontId="37" fillId="0" borderId="11" xfId="0" applyFont="1" applyBorder="1" applyAlignment="1">
      <alignment horizontal="center"/>
    </xf>
    <xf numFmtId="0" fontId="38" fillId="0" borderId="11" xfId="0" applyFont="1" applyBorder="1" applyAlignment="1">
      <alignment horizontal="left"/>
    </xf>
    <xf numFmtId="0" fontId="38" fillId="0" borderId="0" xfId="0" applyFont="1" applyAlignment="1">
      <alignment horizontal="center"/>
    </xf>
    <xf numFmtId="0" fontId="41"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42" fillId="0" borderId="0" xfId="0" applyFont="1" applyAlignment="1">
      <alignment horizontal="center" vertical="center"/>
    </xf>
    <xf numFmtId="0" fontId="37" fillId="0" borderId="11" xfId="0" applyFont="1" applyBorder="1" applyAlignment="1">
      <alignment/>
    </xf>
    <xf numFmtId="0" fontId="37" fillId="0" borderId="11" xfId="0" applyFont="1" applyBorder="1" applyAlignment="1">
      <alignment horizontal="left" vertical="center"/>
    </xf>
    <xf numFmtId="0" fontId="37" fillId="0" borderId="11"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xf>
    <xf numFmtId="0" fontId="40" fillId="0" borderId="11" xfId="0" applyFont="1" applyBorder="1" applyAlignment="1">
      <alignment/>
    </xf>
    <xf numFmtId="0" fontId="37" fillId="0" borderId="11" xfId="0" applyFont="1" applyBorder="1" applyAlignment="1">
      <alignment horizontal="left" vertical="center" wrapText="1"/>
    </xf>
    <xf numFmtId="0" fontId="37" fillId="0" borderId="0" xfId="0" applyFont="1" applyAlignment="1">
      <alignment horizontal="center"/>
    </xf>
    <xf numFmtId="0" fontId="40" fillId="0" borderId="11" xfId="0" applyFont="1" applyBorder="1" applyAlignment="1">
      <alignment horizontal="left" indent="1"/>
    </xf>
    <xf numFmtId="0" fontId="43" fillId="0" borderId="11" xfId="0" applyFont="1" applyBorder="1" applyAlignment="1">
      <alignment horizontal="left" indent="1"/>
    </xf>
    <xf numFmtId="0" fontId="44" fillId="0" borderId="11" xfId="0" applyFont="1" applyBorder="1" applyAlignment="1">
      <alignment/>
    </xf>
    <xf numFmtId="0" fontId="45" fillId="0" borderId="11" xfId="0" applyFont="1" applyBorder="1" applyAlignment="1">
      <alignment/>
    </xf>
    <xf numFmtId="0" fontId="37" fillId="0" borderId="0" xfId="0" applyFont="1" applyAlignment="1">
      <alignment horizontal="left" vertical="center"/>
    </xf>
    <xf numFmtId="0" fontId="37" fillId="0" borderId="0" xfId="0" applyFont="1" applyAlignment="1">
      <alignment horizontal="center"/>
    </xf>
    <xf numFmtId="0" fontId="37" fillId="0" borderId="11" xfId="0" applyFont="1" applyBorder="1" applyAlignment="1">
      <alignment vertical="center"/>
    </xf>
    <xf numFmtId="0" fontId="37" fillId="0" borderId="0" xfId="0" applyFont="1" applyAlignment="1">
      <alignment vertical="center"/>
    </xf>
    <xf numFmtId="0" fontId="37" fillId="0" borderId="11" xfId="0" applyFont="1" applyBorder="1" applyAlignment="1">
      <alignment horizontal="left" vertical="center" indent="1"/>
    </xf>
    <xf numFmtId="0" fontId="42" fillId="0" borderId="0" xfId="0" applyFont="1" applyAlignment="1">
      <alignment horizontal="center"/>
    </xf>
    <xf numFmtId="0" fontId="37" fillId="0" borderId="11" xfId="0" applyFont="1" applyBorder="1" applyAlignment="1">
      <alignment wrapText="1"/>
    </xf>
    <xf numFmtId="0" fontId="45" fillId="0" borderId="11" xfId="0" applyFont="1" applyBorder="1" applyAlignment="1">
      <alignment horizontal="left" indent="1"/>
    </xf>
    <xf numFmtId="0" fontId="44" fillId="0" borderId="11" xfId="0" applyFont="1" applyBorder="1" applyAlignment="1">
      <alignment horizontal="left" indent="1"/>
    </xf>
    <xf numFmtId="0" fontId="37" fillId="0" borderId="0" xfId="0" applyFont="1" applyAlignment="1">
      <alignment/>
    </xf>
    <xf numFmtId="0" fontId="37" fillId="0" borderId="11" xfId="0" applyFont="1" applyFill="1" applyBorder="1" applyAlignment="1">
      <alignment/>
    </xf>
    <xf numFmtId="0" fontId="44" fillId="0" borderId="11" xfId="0" applyFont="1" applyFill="1" applyBorder="1" applyAlignment="1">
      <alignment horizontal="left" indent="1"/>
    </xf>
    <xf numFmtId="0" fontId="37" fillId="0" borderId="11"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xf>
    <xf numFmtId="0" fontId="44" fillId="0" borderId="11" xfId="0" applyFont="1" applyFill="1" applyBorder="1" applyAlignment="1">
      <alignment horizontal="left" indent="2"/>
    </xf>
    <xf numFmtId="0" fontId="45" fillId="0" borderId="11" xfId="0" applyFont="1" applyBorder="1" applyAlignment="1">
      <alignment horizontal="left" indent="1"/>
    </xf>
    <xf numFmtId="0" fontId="37" fillId="0" borderId="11" xfId="0" applyFont="1" applyBorder="1" applyAlignment="1">
      <alignment horizontal="center" vertical="center" wrapText="1"/>
    </xf>
    <xf numFmtId="0" fontId="46" fillId="0" borderId="11" xfId="0" applyFont="1" applyBorder="1" applyAlignment="1">
      <alignment horizontal="left" wrapText="1" indent="1"/>
    </xf>
    <xf numFmtId="0" fontId="44" fillId="0" borderId="11" xfId="0" applyFont="1" applyBorder="1" applyAlignment="1">
      <alignment horizontal="left" indent="2"/>
    </xf>
    <xf numFmtId="0" fontId="44" fillId="0" borderId="11" xfId="0" applyFont="1" applyBorder="1" applyAlignment="1">
      <alignment horizontal="left" indent="3"/>
    </xf>
    <xf numFmtId="0" fontId="37" fillId="0" borderId="11" xfId="0" applyFont="1" applyFill="1" applyBorder="1" applyAlignment="1">
      <alignment horizontal="center" vertical="center" wrapText="1"/>
    </xf>
    <xf numFmtId="0" fontId="44" fillId="0" borderId="11" xfId="0" applyFont="1" applyFill="1" applyBorder="1" applyAlignment="1">
      <alignment horizontal="left" indent="3"/>
    </xf>
    <xf numFmtId="0" fontId="47" fillId="0" borderId="11" xfId="0" applyFont="1" applyFill="1" applyBorder="1" applyAlignment="1">
      <alignment horizontal="center" vertical="center"/>
    </xf>
    <xf numFmtId="0" fontId="46" fillId="0" borderId="11" xfId="0" applyFont="1" applyBorder="1" applyAlignment="1">
      <alignment horizontal="left" indent="2"/>
    </xf>
    <xf numFmtId="0" fontId="48" fillId="0" borderId="11" xfId="0" applyFont="1" applyBorder="1" applyAlignment="1">
      <alignment/>
    </xf>
    <xf numFmtId="0" fontId="42" fillId="0" borderId="0" xfId="0" applyFont="1" applyAlignment="1">
      <alignment/>
    </xf>
    <xf numFmtId="0" fontId="49" fillId="0" borderId="11" xfId="0" applyFont="1" applyBorder="1" applyAlignment="1">
      <alignment/>
    </xf>
    <xf numFmtId="0" fontId="50" fillId="0" borderId="11" xfId="0" applyFont="1" applyBorder="1" applyAlignment="1">
      <alignment/>
    </xf>
    <xf numFmtId="0" fontId="44" fillId="0" borderId="11" xfId="0" applyFont="1" applyBorder="1" applyAlignment="1">
      <alignment horizontal="left" indent="1"/>
    </xf>
    <xf numFmtId="0" fontId="51" fillId="0" borderId="11" xfId="0" applyFont="1" applyBorder="1" applyAlignment="1">
      <alignment/>
    </xf>
    <xf numFmtId="0" fontId="37" fillId="0" borderId="0" xfId="0" applyFont="1" applyAlignment="1">
      <alignment horizontal="left" vertical="center" wrapText="1"/>
    </xf>
    <xf numFmtId="0" fontId="35" fillId="0" borderId="11" xfId="0" applyFont="1" applyBorder="1" applyAlignment="1">
      <alignment/>
    </xf>
    <xf numFmtId="0" fontId="42" fillId="0" borderId="0" xfId="0" applyFont="1" applyAlignment="1">
      <alignment vertical="center"/>
    </xf>
    <xf numFmtId="0" fontId="35" fillId="0" borderId="11" xfId="0" applyFont="1" applyBorder="1" applyAlignment="1">
      <alignment vertical="center"/>
    </xf>
    <xf numFmtId="0" fontId="42" fillId="0" borderId="0" xfId="0" applyFont="1" applyAlignment="1">
      <alignment horizontal="center" vertical="center" wrapText="1"/>
    </xf>
    <xf numFmtId="0" fontId="42" fillId="0" borderId="0" xfId="0" applyFont="1" applyAlignment="1">
      <alignment vertical="center" wrapText="1"/>
    </xf>
    <xf numFmtId="0" fontId="52" fillId="0" borderId="11" xfId="0" applyFont="1" applyBorder="1" applyAlignment="1">
      <alignment vertical="center"/>
    </xf>
    <xf numFmtId="0" fontId="53" fillId="0" borderId="11" xfId="0" applyFont="1" applyBorder="1" applyAlignment="1">
      <alignment horizontal="left" vertical="center"/>
    </xf>
    <xf numFmtId="0" fontId="52" fillId="0" borderId="11" xfId="0" applyFont="1" applyBorder="1" applyAlignment="1">
      <alignment horizontal="left" vertical="center" indent="1"/>
    </xf>
    <xf numFmtId="0" fontId="37" fillId="0" borderId="11" xfId="311" applyFont="1" applyBorder="1" applyAlignment="1">
      <alignment wrapText="1"/>
      <protection/>
    </xf>
    <xf numFmtId="0" fontId="35" fillId="0" borderId="0" xfId="0" applyFont="1" applyAlignment="1">
      <alignment/>
    </xf>
    <xf numFmtId="0" fontId="37" fillId="0" borderId="0" xfId="0" applyFont="1" applyAlignment="1">
      <alignment horizontal="left" vertical="center" indent="1"/>
    </xf>
    <xf numFmtId="0" fontId="37" fillId="0" borderId="0" xfId="0" applyFont="1" applyAlignment="1">
      <alignment horizontal="left" indent="1"/>
    </xf>
    <xf numFmtId="0" fontId="49" fillId="0" borderId="11" xfId="0" applyFont="1" applyBorder="1" applyAlignment="1">
      <alignment vertical="center"/>
    </xf>
    <xf numFmtId="0" fontId="54" fillId="0" borderId="11" xfId="0" applyFont="1" applyBorder="1" applyAlignment="1">
      <alignment vertical="center"/>
    </xf>
    <xf numFmtId="0" fontId="44" fillId="0" borderId="11" xfId="0" applyFont="1" applyBorder="1" applyAlignment="1">
      <alignment horizontal="left" vertical="center" indent="1"/>
    </xf>
    <xf numFmtId="0" fontId="44" fillId="0" borderId="11" xfId="0" applyFont="1" applyBorder="1" applyAlignment="1">
      <alignment horizontal="left" vertical="center"/>
    </xf>
    <xf numFmtId="0" fontId="36" fillId="0" borderId="0" xfId="0" applyFont="1" applyAlignment="1">
      <alignment vertical="center"/>
    </xf>
    <xf numFmtId="0" fontId="38" fillId="0" borderId="11" xfId="0" applyFont="1" applyBorder="1" applyAlignment="1">
      <alignment vertical="center"/>
    </xf>
    <xf numFmtId="0" fontId="38" fillId="0" borderId="11" xfId="0" applyFont="1" applyBorder="1" applyAlignment="1">
      <alignment horizontal="center" vertical="center"/>
    </xf>
    <xf numFmtId="0" fontId="38" fillId="0" borderId="0" xfId="0" applyFont="1" applyAlignment="1">
      <alignment vertical="center"/>
    </xf>
    <xf numFmtId="0" fontId="38" fillId="0" borderId="11" xfId="0" applyFont="1" applyBorder="1" applyAlignment="1">
      <alignment horizontal="left" vertical="center"/>
    </xf>
    <xf numFmtId="0" fontId="38" fillId="0" borderId="0" xfId="0" applyFont="1" applyAlignment="1">
      <alignment horizontal="left" vertical="center"/>
    </xf>
    <xf numFmtId="0" fontId="38" fillId="0" borderId="0" xfId="0" applyFont="1" applyAlignment="1">
      <alignment horizontal="center" vertical="center"/>
    </xf>
    <xf numFmtId="0" fontId="55" fillId="0" borderId="11" xfId="0" applyFont="1" applyBorder="1" applyAlignment="1">
      <alignment vertical="center" wrapText="1"/>
    </xf>
    <xf numFmtId="0" fontId="41" fillId="0" borderId="11" xfId="0"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38" fillId="0" borderId="12" xfId="0" applyFont="1" applyBorder="1" applyAlignment="1">
      <alignment vertical="center"/>
    </xf>
    <xf numFmtId="0" fontId="35" fillId="0" borderId="11" xfId="0" applyFont="1" applyBorder="1" applyAlignment="1">
      <alignment/>
    </xf>
    <xf numFmtId="0" fontId="43" fillId="0" borderId="0" xfId="0" applyFont="1" applyAlignment="1">
      <alignment horizontal="left" vertical="center"/>
    </xf>
    <xf numFmtId="0" fontId="40" fillId="0" borderId="0" xfId="0" applyFont="1" applyAlignment="1">
      <alignment horizontal="left" vertical="center"/>
    </xf>
    <xf numFmtId="0" fontId="47" fillId="0" borderId="0" xfId="0" applyFont="1" applyAlignment="1">
      <alignment horizontal="left" vertical="center"/>
    </xf>
    <xf numFmtId="0" fontId="56" fillId="0" borderId="0" xfId="0" applyFont="1" applyAlignment="1">
      <alignment horizontal="left" vertical="center"/>
    </xf>
    <xf numFmtId="0" fontId="39" fillId="0" borderId="0" xfId="0" applyFont="1" applyAlignment="1">
      <alignment horizontal="left" vertical="center"/>
    </xf>
    <xf numFmtId="0" fontId="57" fillId="0" borderId="0" xfId="0" applyFont="1" applyAlignment="1">
      <alignment horizontal="left" vertical="center"/>
    </xf>
    <xf numFmtId="0" fontId="55" fillId="0" borderId="0" xfId="0" applyFont="1" applyAlignment="1">
      <alignment horizontal="left" vertical="center"/>
    </xf>
    <xf numFmtId="0" fontId="38" fillId="0" borderId="11" xfId="0" applyFont="1" applyBorder="1" applyAlignment="1">
      <alignment wrapText="1"/>
    </xf>
    <xf numFmtId="0" fontId="38" fillId="0" borderId="11" xfId="0" applyFont="1" applyBorder="1" applyAlignment="1">
      <alignment horizontal="center" wrapText="1"/>
    </xf>
    <xf numFmtId="0" fontId="41" fillId="0" borderId="11" xfId="0" applyFont="1" applyBorder="1" applyAlignment="1">
      <alignment horizontal="left" vertical="center" wrapText="1"/>
    </xf>
    <xf numFmtId="0" fontId="35" fillId="2" borderId="11" xfId="0" applyFont="1" applyFill="1" applyBorder="1" applyAlignment="1">
      <alignment horizontal="center" vertical="center" wrapText="1"/>
    </xf>
    <xf numFmtId="0" fontId="58" fillId="2" borderId="11" xfId="0" applyFont="1" applyFill="1" applyBorder="1" applyAlignment="1">
      <alignment vertical="center" wrapText="1"/>
    </xf>
    <xf numFmtId="0" fontId="41" fillId="2" borderId="11" xfId="0" applyFont="1" applyFill="1" applyBorder="1" applyAlignment="1">
      <alignment horizontal="left" vertical="center" wrapText="1"/>
    </xf>
    <xf numFmtId="0" fontId="35" fillId="2" borderId="11" xfId="0" applyFont="1" applyFill="1" applyBorder="1" applyAlignment="1">
      <alignment vertical="center" wrapText="1"/>
    </xf>
    <xf numFmtId="0" fontId="35" fillId="0" borderId="0" xfId="0" applyFont="1" applyAlignment="1">
      <alignment vertical="center"/>
    </xf>
    <xf numFmtId="0" fontId="37" fillId="0" borderId="11" xfId="0" applyFont="1" applyBorder="1" applyAlignment="1">
      <alignment vertical="center" wrapText="1"/>
    </xf>
    <xf numFmtId="0" fontId="38" fillId="0" borderId="11" xfId="0" applyFont="1" applyBorder="1" applyAlignment="1">
      <alignment horizontal="left" vertical="center" wrapText="1"/>
    </xf>
    <xf numFmtId="0" fontId="37" fillId="0" borderId="11" xfId="0" applyFont="1" applyBorder="1" applyAlignment="1">
      <alignment horizontal="left" vertical="center" wrapText="1" indent="1"/>
    </xf>
    <xf numFmtId="0" fontId="45" fillId="0" borderId="11" xfId="0" applyFont="1" applyBorder="1" applyAlignment="1">
      <alignment vertical="center" wrapText="1"/>
    </xf>
    <xf numFmtId="0" fontId="37" fillId="2" borderId="11" xfId="0" applyFont="1" applyFill="1" applyBorder="1" applyAlignment="1">
      <alignment horizontal="center" vertical="center" wrapText="1"/>
    </xf>
    <xf numFmtId="0" fontId="38" fillId="2" borderId="11" xfId="0" applyFont="1" applyFill="1" applyBorder="1" applyAlignment="1">
      <alignment horizontal="left" vertical="center" wrapText="1"/>
    </xf>
    <xf numFmtId="0" fontId="37" fillId="2" borderId="11" xfId="0" applyFont="1" applyFill="1" applyBorder="1" applyAlignment="1">
      <alignment vertical="center" wrapText="1"/>
    </xf>
    <xf numFmtId="0" fontId="40" fillId="0" borderId="11" xfId="0" applyFont="1" applyBorder="1" applyAlignment="1">
      <alignment horizontal="left" vertical="center" wrapText="1" indent="2"/>
    </xf>
    <xf numFmtId="0" fontId="45" fillId="0" borderId="11" xfId="0" applyFont="1" applyBorder="1" applyAlignment="1">
      <alignment horizontal="left" vertical="center" wrapText="1" indent="2"/>
    </xf>
    <xf numFmtId="0" fontId="44" fillId="0" borderId="11" xfId="0" applyFont="1" applyBorder="1" applyAlignment="1">
      <alignment horizontal="left" vertical="center" wrapText="1" indent="2"/>
    </xf>
    <xf numFmtId="0" fontId="45" fillId="0" borderId="11" xfId="0" applyFont="1" applyBorder="1" applyAlignment="1">
      <alignment horizontal="left" vertical="center" wrapText="1"/>
    </xf>
    <xf numFmtId="0" fontId="44" fillId="0" borderId="11" xfId="0" applyFont="1" applyFill="1" applyBorder="1" applyAlignment="1">
      <alignment vertical="center" wrapText="1"/>
    </xf>
    <xf numFmtId="0" fontId="40" fillId="0" borderId="11" xfId="0" applyFont="1" applyBorder="1" applyAlignment="1">
      <alignment horizontal="left" vertical="center" wrapText="1"/>
    </xf>
    <xf numFmtId="0" fontId="59" fillId="0" borderId="11" xfId="0" applyFont="1" applyBorder="1" applyAlignment="1">
      <alignment horizontal="left" vertical="center" wrapText="1"/>
    </xf>
    <xf numFmtId="0" fontId="44" fillId="0" borderId="11"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0" fillId="0" borderId="11" xfId="0" applyFont="1" applyBorder="1" applyAlignment="1">
      <alignment vertical="center" wrapText="1"/>
    </xf>
    <xf numFmtId="0" fontId="38" fillId="25" borderId="11" xfId="0" applyFont="1" applyFill="1" applyBorder="1" applyAlignment="1">
      <alignment horizontal="left" vertical="center" wrapText="1"/>
    </xf>
    <xf numFmtId="0" fontId="47" fillId="0" borderId="11" xfId="0" applyFont="1" applyBorder="1" applyAlignment="1">
      <alignment horizontal="left" vertical="center" wrapText="1"/>
    </xf>
    <xf numFmtId="0" fontId="38" fillId="0" borderId="11" xfId="0" applyFont="1" applyFill="1" applyBorder="1" applyAlignment="1">
      <alignment horizontal="center" vertical="center" wrapText="1"/>
    </xf>
    <xf numFmtId="0" fontId="42" fillId="0" borderId="0" xfId="0" applyFont="1" applyFill="1" applyAlignment="1">
      <alignment horizontal="center" vertical="center"/>
    </xf>
    <xf numFmtId="0" fontId="37" fillId="2" borderId="11" xfId="0" applyFont="1" applyFill="1" applyBorder="1" applyAlignment="1">
      <alignment horizontal="left" vertical="center" wrapText="1"/>
    </xf>
    <xf numFmtId="0" fontId="38" fillId="2" borderId="11" xfId="0" applyFont="1" applyFill="1" applyBorder="1" applyAlignment="1">
      <alignment horizontal="center" vertical="center" wrapText="1"/>
    </xf>
    <xf numFmtId="0" fontId="60" fillId="0" borderId="11" xfId="0" applyFont="1" applyBorder="1" applyAlignment="1">
      <alignment vertical="center" wrapText="1"/>
    </xf>
    <xf numFmtId="0" fontId="55" fillId="0" borderId="11" xfId="0" applyFont="1" applyBorder="1" applyAlignment="1">
      <alignment horizontal="left" vertical="center" wrapText="1" indent="1"/>
    </xf>
    <xf numFmtId="0" fontId="39" fillId="0" borderId="11" xfId="294" applyFont="1" applyFill="1" applyBorder="1" applyAlignment="1">
      <alignment horizontal="left" vertical="center" wrapText="1" indent="2"/>
      <protection/>
    </xf>
    <xf numFmtId="0" fontId="39" fillId="0" borderId="11" xfId="294" applyFont="1" applyFill="1" applyBorder="1" applyAlignment="1">
      <alignment horizontal="left" vertical="center" wrapText="1" indent="3"/>
      <protection/>
    </xf>
    <xf numFmtId="0" fontId="57" fillId="26" borderId="11" xfId="294" applyFont="1" applyFill="1" applyBorder="1" applyAlignment="1">
      <alignment horizontal="left" vertical="center" wrapText="1" indent="2"/>
      <protection/>
    </xf>
    <xf numFmtId="0" fontId="39" fillId="0" borderId="11" xfId="294" applyFont="1" applyFill="1" applyBorder="1" applyAlignment="1">
      <alignment horizontal="left" vertical="center" wrapText="1" indent="1"/>
      <protection/>
    </xf>
    <xf numFmtId="0" fontId="44" fillId="0" borderId="11" xfId="0" applyFont="1" applyBorder="1" applyAlignment="1">
      <alignment horizontal="left" vertical="center" wrapText="1" indent="1"/>
    </xf>
    <xf numFmtId="0" fontId="44" fillId="0" borderId="11" xfId="0" applyFont="1" applyBorder="1" applyAlignment="1">
      <alignment horizontal="left" vertical="center" wrapText="1"/>
    </xf>
    <xf numFmtId="0" fontId="39" fillId="0" borderId="11" xfId="0" applyFont="1" applyBorder="1" applyAlignment="1">
      <alignment horizontal="left" vertical="center" wrapText="1"/>
    </xf>
    <xf numFmtId="0" fontId="43" fillId="0" borderId="11" xfId="0" applyFont="1" applyBorder="1" applyAlignment="1">
      <alignment horizontal="left" vertical="center" wrapText="1"/>
    </xf>
    <xf numFmtId="0" fontId="37" fillId="0" borderId="11" xfId="296" applyFont="1" applyBorder="1" applyAlignment="1">
      <alignment vertical="center" wrapText="1"/>
      <protection/>
    </xf>
    <xf numFmtId="0" fontId="38" fillId="0" borderId="0" xfId="0" applyFont="1" applyFill="1" applyAlignment="1">
      <alignment horizontal="center" vertical="center"/>
    </xf>
    <xf numFmtId="0" fontId="38" fillId="0" borderId="0" xfId="0" applyFont="1" applyAlignment="1">
      <alignment/>
    </xf>
    <xf numFmtId="0" fontId="39" fillId="0" borderId="11" xfId="0" applyFont="1" applyBorder="1" applyAlignment="1">
      <alignment vertical="center" wrapText="1"/>
    </xf>
    <xf numFmtId="0" fontId="39" fillId="0" borderId="11" xfId="0" applyFont="1" applyBorder="1" applyAlignment="1">
      <alignment vertical="center" wrapText="1"/>
    </xf>
    <xf numFmtId="0" fontId="39" fillId="0" borderId="11" xfId="0" applyFont="1" applyBorder="1" applyAlignment="1">
      <alignment horizontal="left" vertical="center" wrapText="1" indent="1"/>
    </xf>
    <xf numFmtId="0" fontId="43" fillId="0" borderId="11" xfId="298" applyFont="1" applyFill="1" applyBorder="1" applyAlignment="1">
      <alignment vertical="center" wrapText="1"/>
      <protection/>
    </xf>
    <xf numFmtId="0" fontId="39" fillId="0" borderId="11" xfId="298" applyFont="1" applyFill="1" applyBorder="1" applyAlignment="1">
      <alignment horizontal="left" vertical="center" wrapText="1" indent="1"/>
      <protection/>
    </xf>
    <xf numFmtId="0" fontId="43" fillId="0" borderId="11" xfId="300" applyFont="1" applyFill="1" applyBorder="1" applyAlignment="1">
      <alignment horizontal="left" vertical="center" wrapText="1"/>
      <protection/>
    </xf>
    <xf numFmtId="0" fontId="39" fillId="0" borderId="11" xfId="300" applyFont="1" applyFill="1" applyBorder="1" applyAlignment="1">
      <alignment horizontal="left" vertical="center" wrapText="1" indent="1"/>
      <protection/>
    </xf>
    <xf numFmtId="0" fontId="39" fillId="26" borderId="11" xfId="300" applyFont="1" applyFill="1" applyBorder="1" applyAlignment="1">
      <alignment horizontal="left" vertical="center" wrapText="1"/>
      <protection/>
    </xf>
    <xf numFmtId="0" fontId="43" fillId="0" borderId="11" xfId="302" applyFont="1" applyFill="1" applyBorder="1" applyAlignment="1">
      <alignment vertical="center" wrapText="1"/>
      <protection/>
    </xf>
    <xf numFmtId="0" fontId="37" fillId="0" borderId="11" xfId="302" applyFont="1" applyFill="1" applyBorder="1" applyAlignment="1">
      <alignment horizontal="center" vertical="center" wrapText="1"/>
      <protection/>
    </xf>
    <xf numFmtId="0" fontId="57" fillId="0" borderId="11" xfId="302" applyFont="1" applyFill="1" applyBorder="1" applyAlignment="1">
      <alignment vertical="center" wrapText="1"/>
      <protection/>
    </xf>
    <xf numFmtId="0" fontId="39" fillId="0" borderId="11" xfId="302" applyFont="1" applyFill="1" applyBorder="1" applyAlignment="1">
      <alignment vertical="center" wrapText="1"/>
      <protection/>
    </xf>
    <xf numFmtId="0" fontId="39" fillId="0" borderId="11" xfId="302" applyFont="1" applyFill="1" applyBorder="1" applyAlignment="1">
      <alignment horizontal="left" vertical="center" wrapText="1" indent="1"/>
      <protection/>
    </xf>
    <xf numFmtId="0" fontId="39" fillId="0" borderId="11" xfId="302" applyFont="1" applyFill="1" applyBorder="1" applyAlignment="1">
      <alignment horizontal="left" vertical="center" wrapText="1"/>
      <protection/>
    </xf>
    <xf numFmtId="0" fontId="38" fillId="0" borderId="11" xfId="302" applyFont="1" applyFill="1" applyBorder="1" applyAlignment="1">
      <alignment horizontal="center" vertical="center" wrapText="1"/>
      <protection/>
    </xf>
    <xf numFmtId="0" fontId="55" fillId="0" borderId="11" xfId="302" applyFont="1" applyFill="1" applyBorder="1" applyAlignment="1">
      <alignment horizontal="left" vertical="center" wrapText="1" indent="1"/>
      <protection/>
    </xf>
    <xf numFmtId="0" fontId="38" fillId="0" borderId="11" xfId="0" applyFont="1" applyFill="1" applyBorder="1" applyAlignment="1">
      <alignment horizontal="left"/>
    </xf>
    <xf numFmtId="0" fontId="38" fillId="0" borderId="11" xfId="0" applyFont="1" applyFill="1" applyBorder="1" applyAlignment="1">
      <alignment horizontal="center"/>
    </xf>
    <xf numFmtId="0" fontId="38" fillId="0" borderId="11" xfId="281" applyFont="1" applyFill="1" applyBorder="1" applyAlignment="1">
      <alignment horizontal="left" vertical="center"/>
      <protection/>
    </xf>
    <xf numFmtId="0" fontId="38" fillId="0" borderId="11" xfId="283" applyFont="1" applyFill="1" applyBorder="1" applyAlignment="1">
      <alignment horizontal="left" vertical="center"/>
      <protection/>
    </xf>
    <xf numFmtId="0" fontId="38" fillId="0" borderId="11" xfId="285" applyFont="1" applyFill="1" applyBorder="1" applyAlignment="1">
      <alignment horizontal="left"/>
      <protection/>
    </xf>
    <xf numFmtId="0" fontId="38" fillId="0" borderId="11" xfId="287" applyFont="1" applyFill="1" applyBorder="1" applyAlignment="1">
      <alignment horizontal="left" vertical="center"/>
      <protection/>
    </xf>
    <xf numFmtId="0" fontId="38" fillId="0" borderId="11" xfId="279" applyFont="1" applyFill="1" applyBorder="1" applyAlignment="1">
      <alignment horizontal="left"/>
      <protection/>
    </xf>
    <xf numFmtId="0" fontId="38" fillId="0" borderId="11" xfId="277" applyFont="1" applyFill="1" applyBorder="1" applyAlignment="1">
      <alignment horizontal="left"/>
      <protection/>
    </xf>
    <xf numFmtId="0" fontId="38" fillId="0" borderId="11" xfId="260" applyFont="1" applyFill="1" applyBorder="1" applyAlignment="1">
      <alignment horizontal="left"/>
      <protection/>
    </xf>
    <xf numFmtId="0" fontId="38" fillId="0" borderId="11" xfId="266" applyFont="1" applyFill="1" applyBorder="1" applyAlignment="1">
      <alignment horizontal="left" vertical="center"/>
      <protection/>
    </xf>
    <xf numFmtId="0" fontId="38" fillId="0" borderId="11" xfId="258" applyFont="1" applyFill="1" applyBorder="1" applyAlignment="1">
      <alignment horizontal="left"/>
      <protection/>
    </xf>
    <xf numFmtId="0" fontId="38" fillId="0" borderId="11" xfId="275" applyFont="1" applyFill="1" applyBorder="1" applyAlignment="1">
      <alignment horizontal="left"/>
      <protection/>
    </xf>
    <xf numFmtId="0" fontId="38" fillId="0" borderId="11" xfId="268" applyFont="1" applyFill="1" applyBorder="1" applyAlignment="1">
      <alignment horizontal="left"/>
      <protection/>
    </xf>
    <xf numFmtId="0" fontId="38" fillId="0" borderId="11" xfId="271" applyFont="1" applyFill="1" applyBorder="1" applyAlignment="1">
      <alignment horizontal="left"/>
      <protection/>
    </xf>
    <xf numFmtId="0" fontId="38" fillId="0" borderId="11" xfId="256" applyFont="1" applyFill="1" applyBorder="1" applyAlignment="1">
      <alignment horizontal="left"/>
      <protection/>
    </xf>
    <xf numFmtId="0" fontId="63" fillId="0" borderId="11" xfId="0" applyFont="1" applyFill="1" applyBorder="1" applyAlignment="1">
      <alignment horizontal="left"/>
    </xf>
    <xf numFmtId="0" fontId="49" fillId="0" borderId="11" xfId="0" applyFont="1" applyBorder="1" applyAlignment="1">
      <alignment horizontal="center"/>
    </xf>
    <xf numFmtId="0" fontId="38" fillId="0" borderId="11" xfId="285" applyFont="1" applyFill="1" applyBorder="1" applyAlignment="1">
      <alignment horizontal="left" vertical="center"/>
      <protection/>
    </xf>
    <xf numFmtId="0" fontId="38" fillId="0" borderId="11" xfId="273" applyFont="1" applyFill="1" applyBorder="1" applyAlignment="1">
      <alignment horizontal="left"/>
      <protection/>
    </xf>
    <xf numFmtId="0" fontId="38" fillId="0" borderId="11" xfId="287" applyFont="1" applyFill="1" applyBorder="1" applyAlignment="1">
      <alignment horizontal="left"/>
      <protection/>
    </xf>
    <xf numFmtId="0" fontId="38" fillId="0" borderId="11" xfId="264" applyFont="1" applyFill="1" applyBorder="1" applyAlignment="1">
      <alignment horizontal="left"/>
      <protection/>
    </xf>
    <xf numFmtId="0" fontId="38" fillId="0" borderId="11" xfId="262" applyFont="1" applyFill="1" applyBorder="1" applyAlignment="1">
      <alignment horizontal="left" vertical="center"/>
      <protection/>
    </xf>
    <xf numFmtId="0" fontId="38" fillId="0" borderId="11" xfId="279" applyFont="1" applyFill="1" applyBorder="1" applyAlignment="1">
      <alignment horizontal="left" vertical="center"/>
      <protection/>
    </xf>
    <xf numFmtId="0" fontId="37" fillId="0" borderId="0" xfId="0" applyFont="1" applyAlignment="1">
      <alignment vertical="center" wrapText="1"/>
    </xf>
    <xf numFmtId="0" fontId="37" fillId="2" borderId="11" xfId="0" applyFont="1" applyFill="1" applyBorder="1" applyAlignment="1">
      <alignment horizontal="center"/>
    </xf>
    <xf numFmtId="0" fontId="58" fillId="2" borderId="11" xfId="0" applyFont="1" applyFill="1" applyBorder="1" applyAlignment="1">
      <alignment/>
    </xf>
    <xf numFmtId="0" fontId="37" fillId="2" borderId="11" xfId="0" applyFont="1" applyFill="1" applyBorder="1" applyAlignment="1">
      <alignment wrapText="1"/>
    </xf>
    <xf numFmtId="0" fontId="41" fillId="2" borderId="11" xfId="0" applyFont="1" applyFill="1" applyBorder="1" applyAlignment="1">
      <alignment horizontal="left"/>
    </xf>
    <xf numFmtId="0" fontId="37" fillId="0" borderId="11" xfId="0" applyFont="1" applyFill="1" applyBorder="1" applyAlignment="1">
      <alignment horizontal="center"/>
    </xf>
    <xf numFmtId="0" fontId="40" fillId="0" borderId="11" xfId="0" applyFont="1" applyFill="1" applyBorder="1" applyAlignment="1">
      <alignment/>
    </xf>
    <xf numFmtId="0" fontId="37" fillId="0" borderId="11" xfId="0" applyFont="1" applyFill="1" applyBorder="1" applyAlignment="1">
      <alignment wrapText="1"/>
    </xf>
    <xf numFmtId="0" fontId="40" fillId="0" borderId="11" xfId="0" applyFont="1" applyBorder="1" applyAlignment="1">
      <alignment horizontal="left" indent="1"/>
    </xf>
    <xf numFmtId="0" fontId="63" fillId="0" borderId="11" xfId="0" applyFont="1" applyBorder="1" applyAlignment="1">
      <alignment horizontal="left"/>
    </xf>
    <xf numFmtId="0" fontId="44" fillId="0" borderId="11" xfId="0" applyFont="1" applyBorder="1" applyAlignment="1">
      <alignment horizontal="left" indent="4"/>
    </xf>
    <xf numFmtId="0" fontId="39" fillId="0" borderId="11" xfId="0" applyFont="1" applyBorder="1" applyAlignment="1">
      <alignment horizontal="left" indent="2"/>
    </xf>
    <xf numFmtId="0" fontId="39" fillId="0" borderId="11" xfId="0" applyFont="1" applyBorder="1" applyAlignment="1">
      <alignment horizontal="left" indent="3"/>
    </xf>
    <xf numFmtId="0" fontId="39" fillId="0" borderId="11" xfId="256" applyFont="1" applyFill="1" applyBorder="1" applyAlignment="1">
      <alignment horizontal="left" indent="2"/>
      <protection/>
    </xf>
    <xf numFmtId="0" fontId="43" fillId="0" borderId="11" xfId="256" applyFont="1" applyFill="1" applyBorder="1" applyAlignment="1">
      <alignment horizontal="left" indent="3"/>
      <protection/>
    </xf>
    <xf numFmtId="0" fontId="39" fillId="0" borderId="11" xfId="256" applyFont="1" applyFill="1" applyBorder="1" applyAlignment="1">
      <alignment horizontal="left" indent="3"/>
      <protection/>
    </xf>
    <xf numFmtId="0" fontId="39" fillId="0" borderId="11" xfId="256" applyFont="1" applyFill="1" applyBorder="1" applyAlignment="1">
      <alignment horizontal="left" indent="4"/>
      <protection/>
    </xf>
    <xf numFmtId="0" fontId="43" fillId="0" borderId="11" xfId="258" applyFont="1" applyFill="1" applyBorder="1" applyAlignment="1">
      <alignment horizontal="left" indent="2"/>
      <protection/>
    </xf>
    <xf numFmtId="0" fontId="43" fillId="0" borderId="11" xfId="258" applyFont="1" applyFill="1" applyBorder="1" applyAlignment="1">
      <alignment horizontal="left" indent="3"/>
      <protection/>
    </xf>
    <xf numFmtId="0" fontId="43" fillId="0" borderId="11" xfId="258" applyFont="1" applyFill="1" applyBorder="1" applyAlignment="1">
      <alignment horizontal="left" wrapText="1" indent="4"/>
      <protection/>
    </xf>
    <xf numFmtId="0" fontId="40" fillId="0" borderId="11" xfId="258" applyFont="1" applyFill="1" applyBorder="1" applyAlignment="1">
      <alignment horizontal="left" indent="3"/>
      <protection/>
    </xf>
    <xf numFmtId="0" fontId="57" fillId="0" borderId="11" xfId="258" applyFont="1" applyFill="1" applyBorder="1" applyAlignment="1">
      <alignment horizontal="left" indent="4"/>
      <protection/>
    </xf>
    <xf numFmtId="0" fontId="62" fillId="0" borderId="11" xfId="258" applyFont="1" applyFill="1" applyBorder="1" applyAlignment="1">
      <alignment horizontal="left"/>
      <protection/>
    </xf>
    <xf numFmtId="0" fontId="57" fillId="0" borderId="11" xfId="258" applyFont="1" applyFill="1" applyBorder="1" applyAlignment="1">
      <alignment horizontal="left" wrapText="1" indent="5"/>
      <protection/>
    </xf>
    <xf numFmtId="0" fontId="64" fillId="0" borderId="11" xfId="258" applyFont="1" applyFill="1" applyBorder="1" applyAlignment="1">
      <alignment horizontal="left" indent="4"/>
      <protection/>
    </xf>
    <xf numFmtId="0" fontId="39" fillId="0" borderId="11" xfId="258" applyFont="1" applyFill="1" applyBorder="1" applyAlignment="1">
      <alignment horizontal="left" indent="3"/>
      <protection/>
    </xf>
    <xf numFmtId="0" fontId="39" fillId="0" borderId="11" xfId="260" applyFont="1" applyFill="1" applyBorder="1" applyAlignment="1">
      <alignment horizontal="left" indent="4"/>
      <protection/>
    </xf>
    <xf numFmtId="0" fontId="57" fillId="0" borderId="11" xfId="260" applyFont="1" applyFill="1" applyBorder="1" applyAlignment="1">
      <alignment horizontal="left" indent="5"/>
      <protection/>
    </xf>
    <xf numFmtId="0" fontId="62" fillId="0" borderId="11" xfId="260" applyFont="1" applyFill="1" applyBorder="1" applyAlignment="1">
      <alignment horizontal="left"/>
      <protection/>
    </xf>
    <xf numFmtId="0" fontId="57" fillId="0" borderId="11" xfId="260" applyFont="1" applyFill="1" applyBorder="1" applyAlignment="1">
      <alignment horizontal="left" wrapText="1" indent="5"/>
      <protection/>
    </xf>
    <xf numFmtId="0" fontId="57" fillId="0" borderId="11" xfId="260" applyFont="1" applyFill="1" applyBorder="1" applyAlignment="1">
      <alignment horizontal="left" wrapText="1" indent="6"/>
      <protection/>
    </xf>
    <xf numFmtId="0" fontId="48" fillId="0" borderId="11" xfId="0" applyFont="1" applyBorder="1" applyAlignment="1">
      <alignment horizontal="center"/>
    </xf>
    <xf numFmtId="0" fontId="48" fillId="0" borderId="11" xfId="0" applyFont="1" applyBorder="1" applyAlignment="1">
      <alignment wrapText="1"/>
    </xf>
    <xf numFmtId="0" fontId="48" fillId="0" borderId="11" xfId="0" applyFont="1" applyFill="1" applyBorder="1" applyAlignment="1">
      <alignment wrapText="1"/>
    </xf>
    <xf numFmtId="0" fontId="48" fillId="0" borderId="0" xfId="0" applyFont="1" applyAlignment="1">
      <alignment/>
    </xf>
    <xf numFmtId="0" fontId="62" fillId="26" borderId="11" xfId="260" applyFont="1" applyFill="1" applyBorder="1" applyAlignment="1">
      <alignment horizontal="left" indent="2"/>
      <protection/>
    </xf>
    <xf numFmtId="0" fontId="47" fillId="26" borderId="11" xfId="0" applyFont="1" applyFill="1" applyBorder="1" applyAlignment="1">
      <alignment vertical="center" wrapText="1"/>
    </xf>
    <xf numFmtId="0" fontId="62" fillId="26" borderId="11" xfId="260" applyFont="1" applyFill="1" applyBorder="1" applyAlignment="1">
      <alignment horizontal="left"/>
      <protection/>
    </xf>
    <xf numFmtId="0" fontId="45" fillId="0" borderId="11" xfId="0" applyFont="1" applyBorder="1" applyAlignment="1">
      <alignment horizontal="left" indent="4"/>
    </xf>
    <xf numFmtId="0" fontId="43" fillId="0" borderId="11" xfId="0" applyFont="1" applyFill="1" applyBorder="1" applyAlignment="1">
      <alignment horizontal="left" indent="3"/>
    </xf>
    <xf numFmtId="0" fontId="39" fillId="0" borderId="11" xfId="0" applyFont="1" applyFill="1" applyBorder="1" applyAlignment="1">
      <alignment horizontal="left" indent="3"/>
    </xf>
    <xf numFmtId="0" fontId="37" fillId="0" borderId="11" xfId="0" applyFont="1" applyFill="1" applyBorder="1" applyAlignment="1">
      <alignment horizontal="left" indent="3"/>
    </xf>
    <xf numFmtId="0" fontId="36" fillId="0" borderId="11" xfId="0" applyFont="1" applyFill="1" applyBorder="1" applyAlignment="1">
      <alignment horizontal="left" indent="3"/>
    </xf>
    <xf numFmtId="0" fontId="37" fillId="0" borderId="11" xfId="0" applyFont="1" applyFill="1" applyBorder="1" applyAlignment="1">
      <alignment horizontal="left" indent="2"/>
    </xf>
    <xf numFmtId="0" fontId="57" fillId="0" borderId="11" xfId="0" applyFont="1" applyFill="1" applyBorder="1" applyAlignment="1">
      <alignment horizontal="left" indent="3"/>
    </xf>
    <xf numFmtId="0" fontId="62" fillId="0" borderId="11" xfId="0" applyFont="1" applyFill="1" applyBorder="1" applyAlignment="1">
      <alignment horizontal="left"/>
    </xf>
    <xf numFmtId="0" fontId="52" fillId="0" borderId="11" xfId="0" applyFont="1" applyBorder="1" applyAlignment="1">
      <alignment horizontal="left" indent="3"/>
    </xf>
    <xf numFmtId="0" fontId="45" fillId="0" borderId="11" xfId="0" applyFont="1" applyBorder="1" applyAlignment="1">
      <alignment horizontal="left" indent="3"/>
    </xf>
    <xf numFmtId="0" fontId="39" fillId="0" borderId="11" xfId="262" applyFont="1" applyFill="1" applyBorder="1" applyAlignment="1">
      <alignment horizontal="left" vertical="center" indent="3"/>
      <protection/>
    </xf>
    <xf numFmtId="0" fontId="57" fillId="26" borderId="11" xfId="262" applyFont="1" applyFill="1" applyBorder="1" applyAlignment="1">
      <alignment horizontal="left" vertical="center" indent="3"/>
      <protection/>
    </xf>
    <xf numFmtId="0" fontId="62" fillId="0" borderId="11" xfId="262" applyFont="1" applyFill="1" applyBorder="1" applyAlignment="1">
      <alignment horizontal="left" vertical="center"/>
      <protection/>
    </xf>
    <xf numFmtId="0" fontId="39" fillId="0" borderId="11" xfId="264" applyFont="1" applyFill="1" applyBorder="1" applyAlignment="1">
      <alignment horizontal="left" indent="2"/>
      <protection/>
    </xf>
    <xf numFmtId="0" fontId="39" fillId="0" borderId="11" xfId="264" applyFont="1" applyFill="1" applyBorder="1" applyAlignment="1">
      <alignment horizontal="left" indent="3"/>
      <protection/>
    </xf>
    <xf numFmtId="0" fontId="43" fillId="0" borderId="11" xfId="0" applyFont="1" applyBorder="1" applyAlignment="1">
      <alignment horizontal="left" indent="2"/>
    </xf>
    <xf numFmtId="0" fontId="43" fillId="0" borderId="11" xfId="266" applyFont="1" applyFill="1" applyBorder="1" applyAlignment="1">
      <alignment horizontal="left" vertical="center" indent="3"/>
      <protection/>
    </xf>
    <xf numFmtId="0" fontId="43" fillId="0" borderId="11" xfId="271" applyFont="1" applyFill="1" applyBorder="1" applyAlignment="1">
      <alignment horizontal="left" indent="5"/>
      <protection/>
    </xf>
    <xf numFmtId="0" fontId="57" fillId="0" borderId="11" xfId="271" applyFont="1" applyFill="1" applyBorder="1" applyAlignment="1">
      <alignment horizontal="left" vertical="center" indent="5"/>
      <protection/>
    </xf>
    <xf numFmtId="0" fontId="62" fillId="0" borderId="11" xfId="271" applyFont="1" applyFill="1" applyBorder="1" applyAlignment="1">
      <alignment horizontal="left" vertical="center"/>
      <protection/>
    </xf>
    <xf numFmtId="0" fontId="43" fillId="0" borderId="11" xfId="275" applyFont="1" applyFill="1" applyBorder="1" applyAlignment="1">
      <alignment horizontal="left" indent="4"/>
      <protection/>
    </xf>
    <xf numFmtId="0" fontId="57" fillId="0" borderId="11" xfId="275" applyFont="1" applyFill="1" applyBorder="1" applyAlignment="1">
      <alignment horizontal="left" vertical="center" indent="4"/>
      <protection/>
    </xf>
    <xf numFmtId="0" fontId="62" fillId="0" borderId="11" xfId="275" applyFont="1" applyFill="1" applyBorder="1" applyAlignment="1">
      <alignment horizontal="left" vertical="center"/>
      <protection/>
    </xf>
    <xf numFmtId="0" fontId="57" fillId="0" borderId="11" xfId="275" applyFont="1" applyFill="1" applyBorder="1" applyAlignment="1">
      <alignment horizontal="left" vertical="center" indent="3"/>
      <protection/>
    </xf>
    <xf numFmtId="0" fontId="37" fillId="0" borderId="11" xfId="0" applyFont="1" applyFill="1" applyBorder="1" applyAlignment="1">
      <alignment vertical="center" wrapText="1"/>
    </xf>
    <xf numFmtId="0" fontId="65" fillId="0" borderId="11" xfId="0" applyFont="1" applyBorder="1" applyAlignment="1">
      <alignment horizontal="left" indent="1"/>
    </xf>
    <xf numFmtId="0" fontId="66" fillId="0" borderId="11" xfId="0" applyFont="1" applyBorder="1" applyAlignment="1">
      <alignment horizontal="left"/>
    </xf>
    <xf numFmtId="0" fontId="44" fillId="0" borderId="11" xfId="0" applyFont="1" applyBorder="1" applyAlignment="1">
      <alignment horizontal="left"/>
    </xf>
    <xf numFmtId="0" fontId="67" fillId="0" borderId="11" xfId="0" applyFont="1" applyBorder="1" applyAlignment="1">
      <alignment horizontal="center"/>
    </xf>
    <xf numFmtId="0" fontId="57" fillId="0" borderId="11" xfId="0" applyFont="1" applyBorder="1" applyAlignment="1">
      <alignment horizontal="left" indent="1"/>
    </xf>
    <xf numFmtId="0" fontId="67" fillId="0" borderId="11" xfId="0" applyFont="1" applyBorder="1" applyAlignment="1">
      <alignment wrapText="1"/>
    </xf>
    <xf numFmtId="0" fontId="62" fillId="0" borderId="11" xfId="0" applyFont="1" applyBorder="1" applyAlignment="1">
      <alignment horizontal="left"/>
    </xf>
    <xf numFmtId="0" fontId="67" fillId="0" borderId="11" xfId="0" applyFont="1" applyFill="1" applyBorder="1" applyAlignment="1">
      <alignment wrapText="1"/>
    </xf>
    <xf numFmtId="0" fontId="67" fillId="0" borderId="0" xfId="0" applyFont="1" applyAlignment="1">
      <alignment/>
    </xf>
    <xf numFmtId="0" fontId="55" fillId="0" borderId="11" xfId="0" applyFont="1" applyBorder="1" applyAlignment="1">
      <alignment horizontal="left" indent="1"/>
    </xf>
    <xf numFmtId="0" fontId="44" fillId="0" borderId="11" xfId="0" applyFont="1" applyBorder="1" applyAlignment="1">
      <alignment horizontal="left" wrapText="1"/>
    </xf>
    <xf numFmtId="0" fontId="68" fillId="0" borderId="11" xfId="0" applyFont="1" applyBorder="1" applyAlignment="1">
      <alignment/>
    </xf>
    <xf numFmtId="0" fontId="41" fillId="0" borderId="11" xfId="0" applyFont="1" applyBorder="1" applyAlignment="1">
      <alignment horizontal="left"/>
    </xf>
    <xf numFmtId="0" fontId="47" fillId="0" borderId="11" xfId="0" applyFont="1" applyBorder="1" applyAlignment="1">
      <alignment horizontal="left" indent="1"/>
    </xf>
    <xf numFmtId="0" fontId="39" fillId="0" borderId="11" xfId="0" applyFont="1" applyBorder="1" applyAlignment="1">
      <alignment horizontal="left" indent="1"/>
    </xf>
    <xf numFmtId="0" fontId="39" fillId="0" borderId="11" xfId="0" applyFont="1" applyBorder="1" applyAlignment="1">
      <alignment horizontal="left" vertical="center" indent="2"/>
    </xf>
    <xf numFmtId="0" fontId="55" fillId="0" borderId="11" xfId="0" applyFont="1" applyBorder="1" applyAlignment="1">
      <alignment horizontal="left" indent="2"/>
    </xf>
    <xf numFmtId="0" fontId="47" fillId="0" borderId="11" xfId="0" applyFont="1" applyBorder="1" applyAlignment="1">
      <alignment wrapText="1"/>
    </xf>
    <xf numFmtId="0" fontId="47" fillId="0" borderId="11" xfId="0" applyFont="1" applyBorder="1" applyAlignment="1">
      <alignment wrapText="1"/>
    </xf>
    <xf numFmtId="0" fontId="43" fillId="0" borderId="11" xfId="0" applyFont="1" applyBorder="1" applyAlignment="1">
      <alignment/>
    </xf>
    <xf numFmtId="0" fontId="43" fillId="0" borderId="11" xfId="279" applyFont="1" applyFill="1" applyBorder="1" applyAlignment="1">
      <alignment horizontal="left" indent="4"/>
      <protection/>
    </xf>
    <xf numFmtId="0" fontId="39" fillId="0" borderId="11" xfId="279" applyFont="1" applyFill="1" applyBorder="1" applyAlignment="1">
      <alignment horizontal="left" vertical="center" indent="3"/>
      <protection/>
    </xf>
    <xf numFmtId="0" fontId="37" fillId="0" borderId="11" xfId="279" applyFont="1" applyFill="1" applyBorder="1" applyAlignment="1">
      <alignment horizontal="left" vertical="center" wrapText="1"/>
      <protection/>
    </xf>
    <xf numFmtId="0" fontId="38" fillId="0" borderId="11" xfId="279" applyFont="1" applyFill="1" applyBorder="1" applyAlignment="1">
      <alignment horizontal="left" indent="3"/>
      <protection/>
    </xf>
    <xf numFmtId="0" fontId="57" fillId="0" borderId="11" xfId="279" applyFont="1" applyFill="1" applyBorder="1" applyAlignment="1">
      <alignment horizontal="left" indent="4"/>
      <protection/>
    </xf>
    <xf numFmtId="0" fontId="62" fillId="0" borderId="11" xfId="279" applyFont="1" applyFill="1" applyBorder="1" applyAlignment="1">
      <alignment horizontal="left"/>
      <protection/>
    </xf>
    <xf numFmtId="0" fontId="38" fillId="2" borderId="11" xfId="0" applyFont="1" applyFill="1" applyBorder="1" applyAlignment="1">
      <alignment horizontal="left"/>
    </xf>
    <xf numFmtId="0" fontId="39" fillId="0" borderId="11" xfId="281" applyFont="1" applyFill="1" applyBorder="1" applyAlignment="1">
      <alignment horizontal="left" vertical="center"/>
      <protection/>
    </xf>
    <xf numFmtId="0" fontId="39" fillId="0" borderId="11" xfId="281" applyFont="1" applyFill="1" applyBorder="1" applyAlignment="1">
      <alignment horizontal="left" vertical="center" indent="1"/>
      <protection/>
    </xf>
    <xf numFmtId="0" fontId="39" fillId="0" borderId="11" xfId="283" applyFont="1" applyFill="1" applyBorder="1" applyAlignment="1">
      <alignment horizontal="left" vertical="center"/>
      <protection/>
    </xf>
    <xf numFmtId="0" fontId="39" fillId="0" borderId="11" xfId="283" applyFont="1" applyFill="1" applyBorder="1" applyAlignment="1">
      <alignment horizontal="left" vertical="center" indent="1"/>
      <protection/>
    </xf>
    <xf numFmtId="0" fontId="39" fillId="0" borderId="11" xfId="283" applyFont="1" applyFill="1" applyBorder="1" applyAlignment="1">
      <alignment horizontal="left" vertical="center" indent="2"/>
      <protection/>
    </xf>
    <xf numFmtId="0" fontId="43" fillId="0" borderId="11" xfId="283" applyFont="1" applyFill="1" applyBorder="1" applyAlignment="1">
      <alignment horizontal="left" vertical="center"/>
      <protection/>
    </xf>
    <xf numFmtId="0" fontId="69" fillId="0" borderId="11" xfId="285" applyFont="1" applyFill="1" applyBorder="1">
      <alignment/>
      <protection/>
    </xf>
    <xf numFmtId="0" fontId="39" fillId="0" borderId="11" xfId="285" applyFont="1" applyFill="1" applyBorder="1" applyAlignment="1">
      <alignment horizontal="left" indent="1"/>
      <protection/>
    </xf>
    <xf numFmtId="0" fontId="39" fillId="0" borderId="11" xfId="285" applyFont="1" applyFill="1" applyBorder="1" applyAlignment="1">
      <alignment horizontal="left" indent="3"/>
      <protection/>
    </xf>
    <xf numFmtId="0" fontId="39" fillId="0" borderId="11" xfId="285" applyFont="1" applyFill="1" applyBorder="1" applyAlignment="1">
      <alignment horizontal="left" indent="4"/>
      <protection/>
    </xf>
    <xf numFmtId="0" fontId="39" fillId="0" borderId="11" xfId="285" applyFont="1" applyFill="1" applyBorder="1" applyAlignment="1">
      <alignment horizontal="left" vertical="center" indent="3"/>
      <protection/>
    </xf>
    <xf numFmtId="0" fontId="37" fillId="0" borderId="11" xfId="285" applyFont="1" applyFill="1" applyBorder="1" applyAlignment="1">
      <alignment horizontal="left" vertical="center" wrapText="1"/>
      <protection/>
    </xf>
    <xf numFmtId="0" fontId="70" fillId="0" borderId="11" xfId="285" applyFont="1" applyFill="1" applyBorder="1" applyAlignment="1">
      <alignment horizontal="left" indent="3"/>
      <protection/>
    </xf>
    <xf numFmtId="0" fontId="40" fillId="0" borderId="11" xfId="285" applyFont="1" applyFill="1" applyBorder="1" applyAlignment="1">
      <alignment horizontal="left" indent="3"/>
      <protection/>
    </xf>
    <xf numFmtId="0" fontId="37" fillId="0" borderId="11" xfId="285" applyFont="1" applyFill="1" applyBorder="1" applyAlignment="1">
      <alignment wrapText="1"/>
      <protection/>
    </xf>
    <xf numFmtId="0" fontId="64" fillId="0" borderId="11" xfId="287" applyFont="1" applyFill="1" applyBorder="1" applyAlignment="1">
      <alignment horizontal="left" vertical="center"/>
      <protection/>
    </xf>
    <xf numFmtId="0" fontId="43" fillId="0" borderId="11" xfId="287" applyFont="1" applyFill="1" applyBorder="1" applyAlignment="1">
      <alignment horizontal="left" vertical="center"/>
      <protection/>
    </xf>
    <xf numFmtId="0" fontId="39" fillId="0" borderId="11" xfId="287" applyFont="1" applyFill="1" applyBorder="1" applyAlignment="1">
      <alignment horizontal="left" vertical="center" indent="1"/>
      <protection/>
    </xf>
    <xf numFmtId="0" fontId="37" fillId="0" borderId="11" xfId="287" applyFont="1" applyBorder="1" applyAlignment="1">
      <alignment vertical="center" wrapText="1"/>
      <protection/>
    </xf>
    <xf numFmtId="0" fontId="43" fillId="0" borderId="11" xfId="287" applyFont="1" applyFill="1" applyBorder="1" applyAlignment="1">
      <alignment horizontal="left" indent="1"/>
      <protection/>
    </xf>
    <xf numFmtId="0" fontId="43" fillId="0" borderId="11" xfId="287" applyFont="1" applyFill="1" applyBorder="1" applyAlignment="1">
      <alignment horizontal="left" vertical="center" indent="1"/>
      <protection/>
    </xf>
    <xf numFmtId="0" fontId="37" fillId="0" borderId="11" xfId="287" applyFont="1" applyFill="1" applyBorder="1" applyAlignment="1">
      <alignment vertical="center" wrapText="1"/>
      <protection/>
    </xf>
    <xf numFmtId="0" fontId="37" fillId="0" borderId="0" xfId="0" applyFont="1" applyAlignment="1">
      <alignment wrapText="1"/>
    </xf>
    <xf numFmtId="0" fontId="37" fillId="0" borderId="0" xfId="0" applyFont="1" applyAlignment="1">
      <alignment horizontal="center" vertical="center" wrapText="1"/>
    </xf>
    <xf numFmtId="0" fontId="35" fillId="0" borderId="0" xfId="0" applyFont="1" applyAlignment="1">
      <alignment horizontal="center" vertical="center" wrapText="1"/>
    </xf>
    <xf numFmtId="0" fontId="37" fillId="0" borderId="0" xfId="0" applyFont="1" applyAlignment="1">
      <alignment horizontal="center" vertical="center" wrapText="1"/>
    </xf>
    <xf numFmtId="0" fontId="50" fillId="0" borderId="11" xfId="0" applyFont="1" applyBorder="1" applyAlignment="1">
      <alignment/>
    </xf>
    <xf numFmtId="0" fontId="44" fillId="0" borderId="11" xfId="0" applyFont="1" applyBorder="1" applyAlignment="1">
      <alignment/>
    </xf>
    <xf numFmtId="0" fontId="45" fillId="0" borderId="11" xfId="0" applyFont="1" applyBorder="1" applyAlignment="1">
      <alignment horizontal="left"/>
    </xf>
    <xf numFmtId="0" fontId="36" fillId="0" borderId="0" xfId="0" applyFont="1" applyAlignment="1">
      <alignment horizontal="center" wrapText="1"/>
    </xf>
    <xf numFmtId="0" fontId="38" fillId="0" borderId="11" xfId="0" applyFont="1" applyBorder="1" applyAlignment="1">
      <alignment/>
    </xf>
    <xf numFmtId="0" fontId="41" fillId="0" borderId="11" xfId="0" applyFont="1" applyBorder="1" applyAlignment="1">
      <alignment/>
    </xf>
    <xf numFmtId="0" fontId="38" fillId="0" borderId="11" xfId="292" applyFont="1" applyBorder="1">
      <alignment/>
      <protection/>
    </xf>
    <xf numFmtId="0" fontId="39" fillId="0" borderId="11" xfId="292" applyFont="1" applyFill="1" applyBorder="1" applyAlignment="1">
      <alignment horizontal="left" indent="1"/>
      <protection/>
    </xf>
    <xf numFmtId="0" fontId="38" fillId="0" borderId="11" xfId="292" applyFont="1" applyBorder="1" applyAlignment="1">
      <alignment/>
      <protection/>
    </xf>
    <xf numFmtId="0" fontId="38" fillId="0" borderId="11" xfId="292" applyFont="1" applyFill="1" applyBorder="1" applyAlignment="1">
      <alignment horizontal="center" vertical="center"/>
      <protection/>
    </xf>
    <xf numFmtId="0" fontId="43" fillId="0" borderId="11" xfId="292" applyFont="1" applyFill="1" applyBorder="1" applyAlignment="1">
      <alignment horizontal="left" indent="2"/>
      <protection/>
    </xf>
    <xf numFmtId="0" fontId="38" fillId="0" borderId="11" xfId="292" applyFont="1" applyFill="1" applyBorder="1" applyAlignment="1">
      <alignment/>
      <protection/>
    </xf>
    <xf numFmtId="0" fontId="39" fillId="0" borderId="11" xfId="292" applyFont="1" applyFill="1" applyBorder="1" applyAlignment="1">
      <alignment horizontal="left" indent="3"/>
      <protection/>
    </xf>
    <xf numFmtId="0" fontId="39" fillId="0" borderId="11" xfId="292" applyFont="1" applyFill="1" applyBorder="1" applyAlignment="1">
      <alignment horizontal="left" indent="4"/>
      <protection/>
    </xf>
    <xf numFmtId="0" fontId="43" fillId="5" borderId="11" xfId="292" applyFont="1" applyFill="1" applyBorder="1" applyAlignment="1">
      <alignment horizontal="left" indent="5"/>
      <protection/>
    </xf>
    <xf numFmtId="0" fontId="43" fillId="0" borderId="11" xfId="292" applyFont="1" applyFill="1" applyBorder="1" applyAlignment="1">
      <alignment horizontal="left" indent="3"/>
      <protection/>
    </xf>
    <xf numFmtId="0" fontId="43" fillId="0" borderId="11" xfId="292" applyFont="1" applyFill="1" applyBorder="1" applyAlignment="1">
      <alignment horizontal="left" indent="5"/>
      <protection/>
    </xf>
    <xf numFmtId="0" fontId="41" fillId="0" borderId="11" xfId="292" applyFont="1" applyFill="1" applyBorder="1" applyAlignment="1">
      <alignment horizontal="center" vertical="center"/>
      <protection/>
    </xf>
    <xf numFmtId="0" fontId="39" fillId="0" borderId="11" xfId="292" applyFont="1" applyFill="1" applyBorder="1" applyAlignment="1">
      <alignment horizontal="left" indent="5"/>
      <protection/>
    </xf>
    <xf numFmtId="0" fontId="57" fillId="0" borderId="11" xfId="292" applyFont="1" applyFill="1" applyBorder="1" applyAlignment="1">
      <alignment horizontal="left" indent="4"/>
      <protection/>
    </xf>
    <xf numFmtId="0" fontId="38" fillId="0" borderId="11" xfId="292" applyFont="1" applyBorder="1" applyAlignment="1">
      <alignment horizontal="left" vertical="center" wrapText="1"/>
      <protection/>
    </xf>
    <xf numFmtId="0" fontId="39" fillId="0" borderId="11" xfId="292" applyFont="1" applyFill="1" applyBorder="1" applyAlignment="1">
      <alignment horizontal="left" indent="5"/>
      <protection/>
    </xf>
    <xf numFmtId="0" fontId="62" fillId="0" borderId="11" xfId="292" applyFont="1" applyFill="1" applyBorder="1" applyAlignment="1">
      <alignment horizontal="left" indent="2"/>
      <protection/>
    </xf>
    <xf numFmtId="0" fontId="38" fillId="0" borderId="11" xfId="292" applyFont="1" applyFill="1" applyBorder="1">
      <alignment/>
      <protection/>
    </xf>
    <xf numFmtId="0" fontId="39" fillId="0" borderId="11" xfId="292" applyFont="1" applyFill="1" applyBorder="1" applyAlignment="1">
      <alignment horizontal="left" wrapText="1" indent="3"/>
      <protection/>
    </xf>
    <xf numFmtId="0" fontId="43" fillId="0" borderId="11" xfId="292" applyFont="1" applyFill="1" applyBorder="1" applyAlignment="1">
      <alignment horizontal="left" indent="2"/>
      <protection/>
    </xf>
    <xf numFmtId="0" fontId="39" fillId="0" borderId="11" xfId="292" applyFont="1" applyFill="1" applyBorder="1" applyAlignment="1">
      <alignment horizontal="left" indent="3"/>
      <protection/>
    </xf>
    <xf numFmtId="0" fontId="43" fillId="0" borderId="11" xfId="292" applyFont="1" applyFill="1" applyBorder="1" applyAlignment="1">
      <alignment horizontal="left" indent="3"/>
      <protection/>
    </xf>
    <xf numFmtId="0" fontId="43" fillId="0" borderId="11" xfId="292" applyFont="1" applyFill="1" applyBorder="1" applyAlignment="1">
      <alignment horizontal="left" indent="1"/>
      <protection/>
    </xf>
    <xf numFmtId="0" fontId="39" fillId="0" borderId="11" xfId="292" applyFont="1" applyFill="1" applyBorder="1" applyAlignment="1">
      <alignment horizontal="left" indent="2"/>
      <protection/>
    </xf>
    <xf numFmtId="0" fontId="66" fillId="0" borderId="11" xfId="292" applyFont="1" applyFill="1" applyBorder="1" applyAlignment="1">
      <alignment horizontal="left" indent="1"/>
      <protection/>
    </xf>
    <xf numFmtId="0" fontId="39" fillId="0" borderId="11" xfId="292" applyFont="1" applyFill="1" applyBorder="1" applyAlignment="1">
      <alignment horizontal="left" wrapText="1"/>
      <protection/>
    </xf>
    <xf numFmtId="0" fontId="39" fillId="0" borderId="11" xfId="292" applyFont="1" applyFill="1" applyBorder="1" applyAlignment="1">
      <alignment horizontal="left"/>
      <protection/>
    </xf>
    <xf numFmtId="0" fontId="62" fillId="0" borderId="11" xfId="292" applyFont="1" applyFill="1" applyBorder="1" applyAlignment="1">
      <alignment horizontal="left" indent="1"/>
      <protection/>
    </xf>
    <xf numFmtId="0" fontId="38" fillId="0" borderId="0" xfId="0" applyFont="1" applyAlignment="1">
      <alignment horizontal="left" vertical="center" wrapText="1"/>
    </xf>
    <xf numFmtId="0" fontId="38" fillId="0" borderId="0" xfId="0" applyFont="1" applyAlignment="1">
      <alignment horizontal="center" wrapText="1"/>
    </xf>
    <xf numFmtId="0" fontId="44" fillId="0" borderId="11" xfId="0" applyFont="1" applyBorder="1" applyAlignment="1">
      <alignment/>
    </xf>
    <xf numFmtId="0" fontId="44" fillId="0" borderId="11" xfId="0" applyFont="1" applyBorder="1" applyAlignment="1">
      <alignment horizontal="left"/>
    </xf>
    <xf numFmtId="0" fontId="65" fillId="0" borderId="11" xfId="308" applyFont="1" applyFill="1" applyBorder="1" applyAlignment="1">
      <alignment horizontal="left"/>
      <protection/>
    </xf>
    <xf numFmtId="0" fontId="40" fillId="0" borderId="11" xfId="0" applyFont="1" applyBorder="1" applyAlignment="1">
      <alignment horizontal="left" indent="2"/>
    </xf>
    <xf numFmtId="0" fontId="43" fillId="0" borderId="11" xfId="308" applyFont="1" applyBorder="1" applyAlignment="1">
      <alignment horizontal="left"/>
      <protection/>
    </xf>
    <xf numFmtId="0" fontId="43" fillId="0" borderId="11" xfId="308" applyFont="1" applyFill="1" applyBorder="1" applyAlignment="1">
      <alignment horizontal="left" vertical="center" indent="1"/>
      <protection/>
    </xf>
    <xf numFmtId="0" fontId="44" fillId="0" borderId="11" xfId="0" applyFont="1" applyBorder="1" applyAlignment="1">
      <alignment horizontal="left" indent="2"/>
    </xf>
    <xf numFmtId="0" fontId="71" fillId="0" borderId="11" xfId="0" applyFont="1" applyBorder="1" applyAlignment="1">
      <alignment/>
    </xf>
    <xf numFmtId="0" fontId="60" fillId="0" borderId="11" xfId="0" applyFont="1" applyBorder="1" applyAlignment="1">
      <alignment/>
    </xf>
    <xf numFmtId="0" fontId="60" fillId="0" borderId="11" xfId="0" applyFont="1" applyBorder="1" applyAlignment="1">
      <alignment horizontal="left" indent="2"/>
    </xf>
    <xf numFmtId="0" fontId="60" fillId="0" borderId="11" xfId="0" applyFont="1" applyBorder="1" applyAlignment="1">
      <alignment horizontal="center"/>
    </xf>
    <xf numFmtId="0" fontId="60" fillId="0" borderId="11"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center"/>
    </xf>
    <xf numFmtId="0" fontId="60" fillId="0" borderId="0" xfId="0" applyFont="1" applyAlignment="1">
      <alignment/>
    </xf>
    <xf numFmtId="0" fontId="65" fillId="0" borderId="11" xfId="0" applyFont="1" applyBorder="1" applyAlignment="1">
      <alignment horizontal="center"/>
    </xf>
    <xf numFmtId="0" fontId="65" fillId="0" borderId="11" xfId="0" applyFont="1" applyBorder="1" applyAlignment="1">
      <alignment horizontal="left"/>
    </xf>
    <xf numFmtId="0" fontId="43" fillId="0" borderId="11" xfId="0" applyFont="1" applyBorder="1" applyAlignment="1">
      <alignment horizontal="left"/>
    </xf>
    <xf numFmtId="0" fontId="37" fillId="0" borderId="0" xfId="0" applyFont="1" applyAlignment="1">
      <alignment vertical="center" wrapText="1"/>
    </xf>
    <xf numFmtId="0" fontId="45" fillId="0" borderId="11" xfId="0" applyFont="1" applyBorder="1" applyAlignment="1">
      <alignment vertical="center" wrapText="1"/>
    </xf>
    <xf numFmtId="0" fontId="44" fillId="0" borderId="11" xfId="0" applyFont="1" applyBorder="1" applyAlignment="1">
      <alignment vertical="center" wrapText="1"/>
    </xf>
    <xf numFmtId="0" fontId="56" fillId="0" borderId="11" xfId="0" applyFont="1" applyBorder="1" applyAlignment="1">
      <alignment horizontal="left" indent="1"/>
    </xf>
    <xf numFmtId="0" fontId="72" fillId="0" borderId="11" xfId="0" applyFont="1" applyBorder="1" applyAlignment="1">
      <alignment/>
    </xf>
    <xf numFmtId="0" fontId="47" fillId="0" borderId="11" xfId="0" applyFont="1" applyBorder="1" applyAlignment="1">
      <alignment horizontal="left" indent="1"/>
    </xf>
    <xf numFmtId="0" fontId="56" fillId="0" borderId="11" xfId="0" applyFont="1" applyBorder="1" applyAlignment="1">
      <alignment horizontal="left" indent="2"/>
    </xf>
    <xf numFmtId="0" fontId="56" fillId="0" borderId="11" xfId="0" applyFont="1" applyBorder="1" applyAlignment="1">
      <alignment horizontal="left" indent="3"/>
    </xf>
    <xf numFmtId="0" fontId="37" fillId="26" borderId="11" xfId="0" applyFont="1" applyFill="1" applyBorder="1" applyAlignment="1">
      <alignment horizontal="left" vertical="center" wrapText="1"/>
    </xf>
    <xf numFmtId="0" fontId="39" fillId="0" borderId="11" xfId="0" applyFont="1" applyBorder="1" applyAlignment="1">
      <alignment horizontal="left" indent="1"/>
    </xf>
    <xf numFmtId="0" fontId="37" fillId="0" borderId="0" xfId="0" applyFont="1" applyAlignment="1">
      <alignment horizontal="left"/>
    </xf>
    <xf numFmtId="0" fontId="45" fillId="0" borderId="11" xfId="0" applyFont="1" applyBorder="1" applyAlignment="1">
      <alignment vertical="center"/>
    </xf>
    <xf numFmtId="0" fontId="71" fillId="0" borderId="11" xfId="0" applyFont="1" applyBorder="1" applyAlignment="1">
      <alignment vertical="center"/>
    </xf>
    <xf numFmtId="0" fontId="45" fillId="0" borderId="11" xfId="0" applyFont="1" applyBorder="1" applyAlignment="1">
      <alignment horizontal="left" vertical="center" indent="1"/>
    </xf>
    <xf numFmtId="0" fontId="57" fillId="0" borderId="11" xfId="306" applyFont="1" applyFill="1" applyBorder="1" applyAlignment="1">
      <alignment horizontal="left" indent="2"/>
      <protection/>
    </xf>
    <xf numFmtId="0" fontId="38" fillId="0" borderId="11" xfId="306" applyFont="1" applyFill="1" applyBorder="1" applyAlignment="1">
      <alignment horizontal="center" vertical="center"/>
      <protection/>
    </xf>
    <xf numFmtId="0" fontId="39" fillId="0" borderId="11" xfId="306" applyFont="1" applyFill="1" applyBorder="1" applyAlignment="1">
      <alignment horizontal="left" indent="3"/>
      <protection/>
    </xf>
    <xf numFmtId="0" fontId="37" fillId="0" borderId="11" xfId="0" applyFont="1" applyFill="1" applyBorder="1" applyAlignment="1">
      <alignment horizontal="left" vertical="center" wrapText="1"/>
    </xf>
    <xf numFmtId="0" fontId="39" fillId="0" borderId="11" xfId="0" applyFont="1" applyBorder="1" applyAlignment="1">
      <alignment/>
    </xf>
    <xf numFmtId="0" fontId="48" fillId="0" borderId="11" xfId="0" applyFont="1" applyBorder="1" applyAlignment="1">
      <alignment horizontal="left" indent="2"/>
    </xf>
    <xf numFmtId="0" fontId="48" fillId="0" borderId="11" xfId="0" applyFont="1" applyBorder="1" applyAlignment="1">
      <alignment horizontal="left" indent="3"/>
    </xf>
    <xf numFmtId="0" fontId="45" fillId="0" borderId="11" xfId="0" applyFont="1" applyBorder="1" applyAlignment="1">
      <alignment horizontal="left" indent="4"/>
    </xf>
    <xf numFmtId="0" fontId="47" fillId="0" borderId="11" xfId="0" applyFont="1" applyBorder="1" applyAlignment="1">
      <alignment horizontal="left" indent="4"/>
    </xf>
    <xf numFmtId="0" fontId="44" fillId="0" borderId="11" xfId="0" applyFont="1" applyBorder="1" applyAlignment="1">
      <alignment horizontal="left" indent="5"/>
    </xf>
    <xf numFmtId="0" fontId="56" fillId="0" borderId="11" xfId="0" applyFont="1" applyBorder="1" applyAlignment="1">
      <alignment horizontal="left" indent="4"/>
    </xf>
    <xf numFmtId="0" fontId="44" fillId="0" borderId="11" xfId="0" applyFont="1" applyBorder="1" applyAlignment="1">
      <alignment horizontal="left" indent="3"/>
    </xf>
    <xf numFmtId="0" fontId="47" fillId="0" borderId="11" xfId="0" applyFont="1" applyBorder="1" applyAlignment="1">
      <alignment horizontal="left" indent="3"/>
    </xf>
    <xf numFmtId="0" fontId="45" fillId="0" borderId="11" xfId="0" applyFont="1" applyFill="1" applyBorder="1" applyAlignment="1">
      <alignment wrapText="1"/>
    </xf>
    <xf numFmtId="0" fontId="45" fillId="0" borderId="11" xfId="0" applyFont="1" applyBorder="1" applyAlignment="1">
      <alignment horizontal="left" indent="3"/>
    </xf>
    <xf numFmtId="0" fontId="64" fillId="0" borderId="11" xfId="0" applyFont="1" applyBorder="1" applyAlignment="1">
      <alignment/>
    </xf>
    <xf numFmtId="0" fontId="73" fillId="0" borderId="11" xfId="0" applyFont="1" applyBorder="1" applyAlignment="1">
      <alignment horizontal="left" indent="2"/>
    </xf>
    <xf numFmtId="0" fontId="64" fillId="0" borderId="11" xfId="0" applyFont="1" applyBorder="1" applyAlignment="1">
      <alignment horizontal="center"/>
    </xf>
    <xf numFmtId="0" fontId="64" fillId="0" borderId="0" xfId="0" applyFont="1" applyAlignment="1">
      <alignment/>
    </xf>
    <xf numFmtId="0" fontId="48" fillId="0" borderId="11" xfId="0" applyFont="1" applyBorder="1" applyAlignment="1">
      <alignment horizontal="left"/>
    </xf>
    <xf numFmtId="0" fontId="73" fillId="0" borderId="11" xfId="0" applyFont="1" applyBorder="1" applyAlignment="1">
      <alignment horizontal="left" indent="1"/>
    </xf>
    <xf numFmtId="0" fontId="37" fillId="0" borderId="0" xfId="0" applyFont="1" applyFill="1" applyAlignment="1">
      <alignment wrapText="1"/>
    </xf>
    <xf numFmtId="0" fontId="50" fillId="0" borderId="11" xfId="0" applyFont="1" applyBorder="1" applyAlignment="1">
      <alignment vertical="center"/>
    </xf>
    <xf numFmtId="0" fontId="35" fillId="0" borderId="11" xfId="0" applyFont="1" applyBorder="1" applyAlignment="1">
      <alignment horizontal="left" vertical="center" wrapText="1"/>
    </xf>
    <xf numFmtId="0" fontId="37" fillId="0" borderId="11" xfId="0" applyFont="1" applyFill="1" applyBorder="1" applyAlignment="1">
      <alignment horizontal="left" indent="1"/>
    </xf>
    <xf numFmtId="0" fontId="37" fillId="0" borderId="11" xfId="0" applyFont="1" applyFill="1" applyBorder="1" applyAlignment="1">
      <alignment horizontal="left" vertical="center"/>
    </xf>
    <xf numFmtId="0" fontId="37" fillId="0" borderId="0" xfId="0" applyFont="1" applyFill="1" applyAlignment="1">
      <alignment vertical="center"/>
    </xf>
    <xf numFmtId="0" fontId="37" fillId="0" borderId="11" xfId="0" applyFont="1" applyFill="1" applyBorder="1" applyAlignment="1">
      <alignment vertical="center"/>
    </xf>
    <xf numFmtId="0" fontId="42" fillId="0" borderId="0" xfId="0" applyFont="1" applyFill="1" applyAlignment="1">
      <alignment vertical="center"/>
    </xf>
    <xf numFmtId="0" fontId="40" fillId="0" borderId="11" xfId="0" applyFont="1" applyFill="1" applyBorder="1" applyAlignment="1">
      <alignment/>
    </xf>
    <xf numFmtId="0" fontId="37" fillId="0" borderId="0" xfId="0" applyFont="1" applyFill="1" applyAlignment="1">
      <alignment horizontal="center"/>
    </xf>
    <xf numFmtId="0" fontId="40" fillId="0" borderId="11" xfId="0" applyFont="1" applyFill="1" applyBorder="1" applyAlignment="1">
      <alignment horizontal="left" indent="1"/>
    </xf>
    <xf numFmtId="0" fontId="40" fillId="0" borderId="11" xfId="0" applyFont="1" applyFill="1" applyBorder="1" applyAlignment="1">
      <alignment horizontal="left"/>
    </xf>
    <xf numFmtId="0" fontId="43" fillId="0" borderId="11" xfId="0" applyFont="1" applyFill="1" applyBorder="1" applyAlignment="1">
      <alignment horizontal="left" indent="1"/>
    </xf>
    <xf numFmtId="0" fontId="44" fillId="0" borderId="11" xfId="0" applyFont="1" applyFill="1" applyBorder="1" applyAlignment="1">
      <alignment/>
    </xf>
    <xf numFmtId="0" fontId="45" fillId="0" borderId="11" xfId="0" applyFont="1" applyFill="1" applyBorder="1" applyAlignment="1">
      <alignment/>
    </xf>
    <xf numFmtId="0" fontId="37" fillId="0" borderId="0" xfId="0" applyFont="1" applyFill="1" applyAlignment="1">
      <alignment horizontal="left" vertical="center"/>
    </xf>
    <xf numFmtId="0" fontId="37" fillId="0" borderId="11" xfId="0" applyFont="1" applyFill="1" applyBorder="1" applyAlignment="1">
      <alignment wrapText="1"/>
    </xf>
    <xf numFmtId="0" fontId="37" fillId="0" borderId="11" xfId="0" applyFont="1" applyBorder="1" applyAlignment="1">
      <alignment horizontal="left" vertical="center" wrapText="1"/>
    </xf>
    <xf numFmtId="0" fontId="98" fillId="0" borderId="0" xfId="0" applyFont="1" applyAlignment="1">
      <alignment/>
    </xf>
    <xf numFmtId="0" fontId="37" fillId="0" borderId="11" xfId="0" applyFont="1" applyBorder="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left" vertical="center"/>
    </xf>
    <xf numFmtId="0" fontId="99" fillId="0" borderId="11" xfId="201" applyFont="1" applyBorder="1" applyAlignment="1" applyProtection="1">
      <alignment horizontal="center" vertical="center"/>
      <protection/>
    </xf>
    <xf numFmtId="0" fontId="37" fillId="0" borderId="11" xfId="0" applyFont="1" applyBorder="1" applyAlignment="1">
      <alignment vertical="center"/>
    </xf>
    <xf numFmtId="0" fontId="37" fillId="0" borderId="0" xfId="0" applyFont="1" applyAlignment="1">
      <alignment vertical="center"/>
    </xf>
    <xf numFmtId="0" fontId="43" fillId="0" borderId="11" xfId="0" applyFont="1" applyBorder="1" applyAlignment="1">
      <alignment horizontal="left" vertical="center"/>
    </xf>
    <xf numFmtId="0" fontId="40" fillId="0" borderId="11" xfId="0" applyFont="1" applyBorder="1" applyAlignment="1">
      <alignment horizontal="left" vertical="center"/>
    </xf>
    <xf numFmtId="0" fontId="55" fillId="0" borderId="11" xfId="0" applyFont="1" applyBorder="1" applyAlignment="1">
      <alignment vertical="center"/>
    </xf>
    <xf numFmtId="0" fontId="55" fillId="0" borderId="11" xfId="0" applyFont="1" applyBorder="1" applyAlignment="1">
      <alignment horizontal="center" vertical="center"/>
    </xf>
    <xf numFmtId="0" fontId="55" fillId="0" borderId="11" xfId="0" applyFont="1" applyBorder="1" applyAlignment="1">
      <alignment vertical="center" wrapText="1"/>
    </xf>
    <xf numFmtId="0" fontId="55" fillId="0" borderId="0" xfId="0" applyFont="1" applyAlignment="1">
      <alignment vertical="center"/>
    </xf>
    <xf numFmtId="0" fontId="56" fillId="0" borderId="11" xfId="0" applyFont="1" applyBorder="1" applyAlignment="1">
      <alignment horizontal="left" vertical="center"/>
    </xf>
    <xf numFmtId="0" fontId="56" fillId="0" borderId="11" xfId="0" applyFont="1" applyBorder="1" applyAlignment="1">
      <alignment horizontal="center" vertical="center"/>
    </xf>
    <xf numFmtId="0" fontId="56" fillId="0" borderId="11" xfId="0" applyFont="1" applyFill="1" applyBorder="1" applyAlignment="1">
      <alignment horizontal="left" vertical="center"/>
    </xf>
    <xf numFmtId="0" fontId="56" fillId="0" borderId="11" xfId="0" applyFont="1" applyFill="1" applyBorder="1" applyAlignment="1">
      <alignment horizontal="center" vertical="center"/>
    </xf>
    <xf numFmtId="0" fontId="99" fillId="0" borderId="11" xfId="201" applyFont="1" applyFill="1" applyBorder="1" applyAlignment="1" applyProtection="1">
      <alignment horizontal="center" vertical="center"/>
      <protection/>
    </xf>
    <xf numFmtId="0" fontId="35" fillId="0" borderId="0" xfId="0" applyFont="1" applyAlignment="1">
      <alignment horizontal="center" vertical="center"/>
    </xf>
    <xf numFmtId="0" fontId="37" fillId="0" borderId="0" xfId="0" applyFont="1" applyAlignment="1">
      <alignment horizontal="left" vertical="center"/>
    </xf>
    <xf numFmtId="0" fontId="43" fillId="0" borderId="0" xfId="0" applyFont="1" applyAlignment="1">
      <alignment horizontal="left" vertical="center"/>
    </xf>
    <xf numFmtId="0" fontId="40" fillId="0" borderId="0" xfId="0" applyFont="1" applyAlignment="1">
      <alignment horizontal="left" vertical="center"/>
    </xf>
    <xf numFmtId="0" fontId="47" fillId="0" borderId="0" xfId="0" applyFont="1" applyAlignment="1">
      <alignment horizontal="left" vertical="center"/>
    </xf>
    <xf numFmtId="0" fontId="56" fillId="0" borderId="0" xfId="0" applyFont="1" applyAlignment="1">
      <alignment horizontal="left" vertical="center"/>
    </xf>
    <xf numFmtId="0" fontId="39" fillId="0" borderId="0" xfId="0" applyFont="1" applyAlignment="1">
      <alignment horizontal="left" vertical="center"/>
    </xf>
    <xf numFmtId="0" fontId="57" fillId="0" borderId="0" xfId="0" applyFont="1" applyAlignment="1">
      <alignment horizontal="left" vertical="center"/>
    </xf>
    <xf numFmtId="0" fontId="55" fillId="0" borderId="0" xfId="0" applyFont="1" applyAlignment="1">
      <alignment horizontal="left" vertical="center"/>
    </xf>
    <xf numFmtId="0" fontId="42" fillId="0" borderId="0" xfId="0" applyFont="1" applyAlignment="1">
      <alignment vertical="center"/>
    </xf>
    <xf numFmtId="0" fontId="74" fillId="0" borderId="0" xfId="201" applyFont="1" applyFill="1" applyAlignment="1" applyProtection="1">
      <alignment horizontal="center" vertical="center" wrapText="1"/>
      <protection/>
    </xf>
    <xf numFmtId="0" fontId="35" fillId="0" borderId="11" xfId="313" applyFont="1" applyFill="1" applyBorder="1" applyAlignment="1">
      <alignment horizontal="center" vertical="center"/>
      <protection/>
    </xf>
    <xf numFmtId="0" fontId="37" fillId="0" borderId="0" xfId="0" applyFont="1" applyFill="1" applyAlignment="1">
      <alignment/>
    </xf>
    <xf numFmtId="0" fontId="37" fillId="0" borderId="11" xfId="313" applyFont="1" applyFill="1" applyBorder="1" applyAlignment="1">
      <alignment horizontal="left" vertical="center"/>
      <protection/>
    </xf>
    <xf numFmtId="0" fontId="37" fillId="0" borderId="11" xfId="0" applyFont="1" applyFill="1" applyBorder="1" applyAlignment="1">
      <alignment horizontal="center"/>
    </xf>
    <xf numFmtId="0" fontId="37" fillId="0" borderId="11" xfId="0" applyFont="1" applyFill="1" applyBorder="1" applyAlignment="1">
      <alignment/>
    </xf>
    <xf numFmtId="0" fontId="37" fillId="0" borderId="11" xfId="0" applyFont="1" applyFill="1" applyBorder="1" applyAlignment="1">
      <alignment/>
    </xf>
    <xf numFmtId="0" fontId="37" fillId="0" borderId="11" xfId="0" applyFont="1" applyFill="1" applyBorder="1" applyAlignment="1">
      <alignment horizontal="left" indent="1"/>
    </xf>
    <xf numFmtId="0" fontId="37" fillId="0" borderId="11" xfId="0" applyFont="1" applyFill="1" applyBorder="1" applyAlignment="1">
      <alignment horizontal="left" indent="2"/>
    </xf>
    <xf numFmtId="0" fontId="37" fillId="0" borderId="11" xfId="0" applyFont="1" applyFill="1" applyBorder="1" applyAlignment="1">
      <alignment horizontal="left"/>
    </xf>
    <xf numFmtId="0" fontId="37" fillId="0" borderId="0" xfId="0" applyFont="1" applyFill="1" applyAlignment="1">
      <alignment horizontal="center"/>
    </xf>
    <xf numFmtId="0" fontId="36" fillId="0" borderId="0" xfId="0" applyFont="1" applyFill="1" applyAlignment="1">
      <alignment horizontal="center"/>
    </xf>
    <xf numFmtId="0" fontId="38" fillId="0" borderId="11" xfId="0" applyFont="1" applyFill="1" applyBorder="1" applyAlignment="1">
      <alignment/>
    </xf>
    <xf numFmtId="0" fontId="38" fillId="0" borderId="11" xfId="0" applyFont="1" applyBorder="1" applyAlignment="1">
      <alignment horizontal="center" vertical="center" wrapText="1"/>
    </xf>
    <xf numFmtId="0" fontId="37" fillId="0" borderId="11" xfId="0" applyFont="1" applyBorder="1" applyAlignment="1">
      <alignment horizontal="center" wrapText="1"/>
    </xf>
    <xf numFmtId="0" fontId="37" fillId="0" borderId="11" xfId="0" applyFont="1" applyBorder="1" applyAlignment="1">
      <alignment horizontal="center"/>
    </xf>
    <xf numFmtId="0" fontId="38" fillId="0" borderId="0" xfId="0" applyFont="1" applyFill="1" applyAlignment="1">
      <alignment horizontal="center"/>
    </xf>
    <xf numFmtId="0" fontId="38" fillId="0" borderId="0" xfId="0" applyFont="1" applyFill="1" applyAlignment="1">
      <alignment/>
    </xf>
    <xf numFmtId="0" fontId="38" fillId="0" borderId="11" xfId="0" applyFont="1" applyFill="1" applyBorder="1" applyAlignment="1">
      <alignment horizontal="center" vertical="center" wrapText="1"/>
    </xf>
    <xf numFmtId="0" fontId="38" fillId="0" borderId="11" xfId="0" applyFont="1" applyFill="1" applyBorder="1" applyAlignment="1">
      <alignment horizontal="center" wrapText="1"/>
    </xf>
    <xf numFmtId="0" fontId="37" fillId="0" borderId="11" xfId="0" applyFont="1" applyFill="1" applyBorder="1" applyAlignment="1">
      <alignment horizontal="left" indent="3"/>
    </xf>
    <xf numFmtId="0" fontId="38" fillId="0" borderId="11" xfId="0" applyFont="1" applyFill="1" applyBorder="1" applyAlignment="1">
      <alignment horizontal="left" indent="4"/>
    </xf>
    <xf numFmtId="0" fontId="38" fillId="0" borderId="11" xfId="0" applyFont="1" applyFill="1" applyBorder="1" applyAlignment="1">
      <alignment horizontal="left" indent="1"/>
    </xf>
    <xf numFmtId="0" fontId="38" fillId="0" borderId="11" xfId="0" applyFont="1" applyFill="1" applyBorder="1" applyAlignment="1">
      <alignment horizontal="left" indent="2"/>
    </xf>
    <xf numFmtId="0" fontId="37" fillId="0" borderId="11" xfId="0" applyFont="1" applyBorder="1" applyAlignment="1">
      <alignment horizontal="center" vertical="center" wrapText="1"/>
    </xf>
    <xf numFmtId="0" fontId="38" fillId="0" borderId="0" xfId="0" applyFont="1" applyFill="1" applyAlignment="1">
      <alignment horizontal="center" wrapText="1"/>
    </xf>
    <xf numFmtId="0" fontId="38" fillId="0" borderId="11" xfId="289" applyFont="1" applyFill="1" applyBorder="1" applyAlignment="1">
      <alignment horizontal="center"/>
      <protection/>
    </xf>
    <xf numFmtId="0" fontId="38" fillId="0" borderId="11" xfId="289" applyFont="1" applyFill="1" applyBorder="1" applyAlignment="1">
      <alignment/>
      <protection/>
    </xf>
    <xf numFmtId="0" fontId="38" fillId="0" borderId="11" xfId="289" applyFont="1" applyFill="1" applyBorder="1" applyAlignment="1">
      <alignment horizontal="left"/>
      <protection/>
    </xf>
    <xf numFmtId="0" fontId="38" fillId="0" borderId="11" xfId="289" applyFont="1" applyFill="1" applyBorder="1" applyAlignment="1">
      <alignment horizontal="left" wrapText="1"/>
      <protection/>
    </xf>
    <xf numFmtId="0" fontId="41" fillId="0" borderId="0" xfId="0" applyFont="1" applyFill="1" applyAlignment="1">
      <alignment horizontal="center"/>
    </xf>
    <xf numFmtId="0" fontId="42" fillId="0" borderId="0" xfId="0" applyFont="1" applyAlignment="1">
      <alignment horizontal="center" vertical="center"/>
    </xf>
    <xf numFmtId="0" fontId="37" fillId="0" borderId="11" xfId="0" applyFont="1" applyBorder="1" applyAlignment="1">
      <alignment/>
    </xf>
    <xf numFmtId="0" fontId="37" fillId="0" borderId="0" xfId="0" applyFont="1" applyAlignment="1">
      <alignment/>
    </xf>
    <xf numFmtId="0" fontId="37" fillId="0" borderId="0" xfId="0" applyFont="1" applyAlignment="1">
      <alignment horizontal="center"/>
    </xf>
    <xf numFmtId="0" fontId="36" fillId="0" borderId="0" xfId="0" applyFont="1" applyAlignment="1">
      <alignment horizontal="center" wrapText="1"/>
    </xf>
    <xf numFmtId="0" fontId="38" fillId="0" borderId="11" xfId="0" applyFont="1" applyBorder="1" applyAlignment="1">
      <alignment horizontal="center"/>
    </xf>
    <xf numFmtId="0" fontId="38" fillId="0" borderId="11" xfId="0" applyFont="1" applyBorder="1" applyAlignment="1">
      <alignment/>
    </xf>
    <xf numFmtId="0" fontId="38" fillId="0" borderId="0" xfId="0" applyFont="1" applyAlignment="1">
      <alignment/>
    </xf>
    <xf numFmtId="0" fontId="38" fillId="0" borderId="0" xfId="0" applyFont="1" applyAlignment="1">
      <alignment horizontal="center"/>
    </xf>
    <xf numFmtId="0" fontId="38" fillId="0" borderId="11" xfId="0" applyFont="1" applyBorder="1" applyAlignment="1">
      <alignment horizontal="left"/>
    </xf>
    <xf numFmtId="0" fontId="38" fillId="0" borderId="11" xfId="308" applyFont="1" applyFill="1" applyBorder="1" applyAlignment="1">
      <alignment horizontal="left"/>
      <protection/>
    </xf>
    <xf numFmtId="0" fontId="38" fillId="0" borderId="11" xfId="308" applyFont="1" applyBorder="1" applyAlignment="1">
      <alignment horizontal="left"/>
      <protection/>
    </xf>
    <xf numFmtId="0" fontId="37" fillId="0" borderId="11" xfId="313" applyFont="1" applyFill="1" applyBorder="1" applyAlignment="1">
      <alignment horizontal="right" vertical="center"/>
      <protection/>
    </xf>
    <xf numFmtId="0" fontId="37" fillId="0" borderId="11" xfId="0" applyFont="1" applyFill="1" applyBorder="1" applyAlignment="1">
      <alignment horizontal="right" vertical="center"/>
    </xf>
    <xf numFmtId="0" fontId="37" fillId="0" borderId="11" xfId="0" applyFont="1" applyFill="1" applyBorder="1" applyAlignment="1">
      <alignment horizontal="right"/>
    </xf>
    <xf numFmtId="0" fontId="37" fillId="0" borderId="11" xfId="313" applyFont="1" applyFill="1" applyBorder="1" applyAlignment="1">
      <alignment horizontal="left" vertical="center" indent="3"/>
      <protection/>
    </xf>
    <xf numFmtId="0" fontId="37" fillId="0" borderId="11" xfId="313" applyFont="1" applyFill="1" applyBorder="1" applyAlignment="1">
      <alignment horizontal="center" vertical="center"/>
      <protection/>
    </xf>
    <xf numFmtId="0" fontId="37" fillId="0" borderId="11" xfId="313" applyFont="1" applyFill="1" applyBorder="1" applyAlignment="1">
      <alignment horizontal="right"/>
      <protection/>
    </xf>
    <xf numFmtId="0" fontId="37" fillId="0" borderId="11" xfId="313" applyFont="1" applyFill="1" applyBorder="1" applyAlignment="1">
      <alignment horizontal="left" vertical="center" indent="2"/>
      <protection/>
    </xf>
    <xf numFmtId="0" fontId="35" fillId="0" borderId="11" xfId="0" applyFont="1" applyBorder="1" applyAlignment="1">
      <alignment vertical="center"/>
    </xf>
    <xf numFmtId="0" fontId="37" fillId="0" borderId="0" xfId="0" applyFont="1" applyFill="1" applyBorder="1" applyAlignment="1">
      <alignment horizontal="center"/>
    </xf>
    <xf numFmtId="0" fontId="37" fillId="0" borderId="0" xfId="0" applyFont="1" applyFill="1" applyBorder="1" applyAlignment="1">
      <alignment horizontal="left" indent="2"/>
    </xf>
    <xf numFmtId="0" fontId="37" fillId="0" borderId="0" xfId="0" applyFont="1" applyFill="1" applyBorder="1" applyAlignment="1">
      <alignment/>
    </xf>
    <xf numFmtId="0" fontId="37" fillId="0" borderId="0" xfId="0" applyFont="1" applyFill="1" applyBorder="1" applyAlignment="1">
      <alignment horizontal="right" vertical="center"/>
    </xf>
    <xf numFmtId="0" fontId="37" fillId="0" borderId="0" xfId="0" applyFont="1" applyFill="1" applyBorder="1" applyAlignment="1">
      <alignment horizontal="left"/>
    </xf>
    <xf numFmtId="0" fontId="37" fillId="0" borderId="0" xfId="0" applyFont="1" applyFill="1" applyBorder="1" applyAlignment="1">
      <alignment horizontal="right"/>
    </xf>
    <xf numFmtId="0" fontId="37" fillId="0" borderId="0" xfId="0" applyFont="1" applyFill="1" applyBorder="1" applyAlignment="1">
      <alignment horizontal="left" indent="3"/>
    </xf>
    <xf numFmtId="0" fontId="37" fillId="0" borderId="0" xfId="313" applyFont="1" applyFill="1" applyBorder="1" applyAlignment="1">
      <alignment horizontal="left" vertical="center" indent="3"/>
      <protection/>
    </xf>
    <xf numFmtId="0" fontId="37" fillId="0" borderId="0" xfId="313" applyFont="1" applyFill="1" applyBorder="1" applyAlignment="1">
      <alignment horizontal="center" vertical="center"/>
      <protection/>
    </xf>
    <xf numFmtId="0" fontId="37" fillId="0" borderId="0" xfId="313" applyFont="1" applyFill="1" applyBorder="1" applyAlignment="1">
      <alignment horizontal="right"/>
      <protection/>
    </xf>
    <xf numFmtId="0" fontId="37" fillId="0" borderId="0" xfId="313" applyFont="1" applyFill="1" applyBorder="1" applyAlignment="1">
      <alignment horizontal="left" vertical="center"/>
      <protection/>
    </xf>
    <xf numFmtId="0" fontId="37" fillId="0" borderId="0" xfId="0" applyFont="1" applyFill="1" applyBorder="1" applyAlignment="1">
      <alignment/>
    </xf>
    <xf numFmtId="0" fontId="38" fillId="0" borderId="0" xfId="201" applyFont="1" applyFill="1" applyBorder="1" applyAlignment="1" applyProtection="1">
      <alignment horizontal="center" wrapText="1"/>
      <protection/>
    </xf>
    <xf numFmtId="0" fontId="35" fillId="0" borderId="0" xfId="313" applyFont="1" applyFill="1" applyBorder="1" applyAlignment="1">
      <alignment horizontal="center" vertical="center"/>
      <protection/>
    </xf>
    <xf numFmtId="0" fontId="35" fillId="0" borderId="0" xfId="313" applyFont="1" applyFill="1" applyBorder="1" applyAlignment="1">
      <alignment horizontal="right" vertical="center"/>
      <protection/>
    </xf>
    <xf numFmtId="0" fontId="35" fillId="0" borderId="0" xfId="313" applyFont="1" applyFill="1" applyBorder="1" applyAlignment="1">
      <alignment horizontal="left" vertical="center"/>
      <protection/>
    </xf>
    <xf numFmtId="0" fontId="37" fillId="0" borderId="0" xfId="313" applyFont="1" applyFill="1" applyBorder="1" applyAlignment="1">
      <alignment horizontal="right" vertical="center"/>
      <protection/>
    </xf>
    <xf numFmtId="0" fontId="37" fillId="0" borderId="0" xfId="0" applyFont="1" applyFill="1" applyBorder="1" applyAlignment="1">
      <alignment horizontal="left" indent="1"/>
    </xf>
    <xf numFmtId="0" fontId="36" fillId="0" borderId="0" xfId="0" applyFont="1" applyAlignment="1">
      <alignment horizontal="center"/>
    </xf>
    <xf numFmtId="0" fontId="42" fillId="0" borderId="0" xfId="0" applyFont="1" applyAlignment="1">
      <alignment/>
    </xf>
    <xf numFmtId="0" fontId="36" fillId="0" borderId="0" xfId="0" applyFont="1" applyAlignment="1">
      <alignment horizontal="center" vertical="center" wrapText="1"/>
    </xf>
    <xf numFmtId="0" fontId="38" fillId="0" borderId="11" xfId="0" applyFont="1" applyBorder="1" applyAlignment="1">
      <alignment horizontal="center" vertical="center"/>
    </xf>
    <xf numFmtId="0" fontId="38" fillId="0" borderId="11" xfId="0" applyFont="1" applyBorder="1" applyAlignment="1">
      <alignment vertical="center"/>
    </xf>
    <xf numFmtId="0" fontId="38" fillId="0" borderId="0" xfId="0" applyFont="1" applyAlignment="1">
      <alignment horizontal="center" vertical="center"/>
    </xf>
    <xf numFmtId="0" fontId="38" fillId="0" borderId="11" xfId="0" applyFont="1" applyBorder="1" applyAlignment="1">
      <alignment horizontal="left" vertical="center"/>
    </xf>
    <xf numFmtId="0" fontId="38" fillId="0" borderId="11" xfId="306" applyFont="1" applyFill="1" applyBorder="1" applyAlignment="1">
      <alignment horizontal="left" vertical="center"/>
      <protection/>
    </xf>
    <xf numFmtId="0" fontId="38" fillId="0" borderId="11" xfId="0" applyFont="1" applyFill="1" applyBorder="1" applyAlignment="1">
      <alignment horizontal="left" vertical="center"/>
    </xf>
    <xf numFmtId="0" fontId="38" fillId="0" borderId="0" xfId="0" applyFont="1" applyAlignment="1">
      <alignment vertical="center"/>
    </xf>
    <xf numFmtId="0" fontId="36" fillId="0" borderId="0" xfId="0" applyFont="1" applyAlignment="1">
      <alignment wrapText="1"/>
    </xf>
    <xf numFmtId="0" fontId="38" fillId="0" borderId="11" xfId="0" applyFont="1" applyBorder="1" applyAlignment="1">
      <alignment horizontal="left" vertical="center" wrapText="1"/>
    </xf>
    <xf numFmtId="0" fontId="38" fillId="0" borderId="11" xfId="0" applyFont="1" applyBorder="1" applyAlignment="1">
      <alignment horizontal="center" wrapText="1"/>
    </xf>
    <xf numFmtId="0" fontId="38" fillId="0" borderId="0" xfId="0" applyFont="1" applyAlignment="1">
      <alignment horizontal="left"/>
    </xf>
    <xf numFmtId="0" fontId="36" fillId="0" borderId="0" xfId="0" applyFont="1" applyAlignment="1">
      <alignment vertical="center"/>
    </xf>
    <xf numFmtId="0" fontId="38" fillId="0" borderId="0" xfId="0" applyFont="1" applyAlignment="1">
      <alignment horizontal="left" vertical="center"/>
    </xf>
    <xf numFmtId="0" fontId="38" fillId="0" borderId="0" xfId="0" applyFont="1" applyFill="1" applyAlignment="1">
      <alignment wrapText="1"/>
    </xf>
    <xf numFmtId="0" fontId="38" fillId="0" borderId="11" xfId="0" applyFont="1" applyFill="1" applyBorder="1" applyAlignment="1">
      <alignment horizontal="left"/>
    </xf>
    <xf numFmtId="0" fontId="38" fillId="0" borderId="11" xfId="0" applyFont="1" applyFill="1" applyBorder="1" applyAlignment="1">
      <alignment horizontal="center"/>
    </xf>
    <xf numFmtId="0" fontId="38" fillId="0" borderId="11" xfId="0" applyFont="1" applyFill="1" applyBorder="1" applyAlignment="1">
      <alignment horizontal="center" vertical="center"/>
    </xf>
    <xf numFmtId="0" fontId="38" fillId="0" borderId="11" xfId="281" applyFont="1" applyFill="1" applyBorder="1" applyAlignment="1">
      <alignment horizontal="left" vertical="center"/>
      <protection/>
    </xf>
    <xf numFmtId="0" fontId="38" fillId="0" borderId="11" xfId="283" applyFont="1" applyFill="1" applyBorder="1" applyAlignment="1">
      <alignment horizontal="left" vertical="center"/>
      <protection/>
    </xf>
    <xf numFmtId="0" fontId="38" fillId="0" borderId="11" xfId="285" applyFont="1" applyFill="1" applyBorder="1" applyAlignment="1">
      <alignment horizontal="left"/>
      <protection/>
    </xf>
    <xf numFmtId="0" fontId="38" fillId="0" borderId="11" xfId="287" applyFont="1" applyFill="1" applyBorder="1" applyAlignment="1">
      <alignment horizontal="left" vertical="center"/>
      <protection/>
    </xf>
    <xf numFmtId="0" fontId="38" fillId="0" borderId="11" xfId="279" applyFont="1" applyFill="1" applyBorder="1" applyAlignment="1">
      <alignment horizontal="left"/>
      <protection/>
    </xf>
    <xf numFmtId="0" fontId="38" fillId="0" borderId="11" xfId="277" applyFont="1" applyFill="1" applyBorder="1" applyAlignment="1">
      <alignment horizontal="left"/>
      <protection/>
    </xf>
    <xf numFmtId="0" fontId="38" fillId="0" borderId="11" xfId="260" applyFont="1" applyFill="1" applyBorder="1" applyAlignment="1">
      <alignment horizontal="left"/>
      <protection/>
    </xf>
    <xf numFmtId="0" fontId="62" fillId="0" borderId="11" xfId="0" applyFont="1" applyFill="1" applyBorder="1" applyAlignment="1">
      <alignment horizontal="center" vertical="center"/>
    </xf>
    <xf numFmtId="0" fontId="62" fillId="0" borderId="11" xfId="0" applyFont="1" applyFill="1" applyBorder="1" applyAlignment="1">
      <alignment/>
    </xf>
    <xf numFmtId="0" fontId="62" fillId="0" borderId="0" xfId="0" applyFont="1" applyFill="1" applyAlignment="1">
      <alignment/>
    </xf>
    <xf numFmtId="0" fontId="38" fillId="0" borderId="11" xfId="266" applyFont="1" applyFill="1" applyBorder="1" applyAlignment="1">
      <alignment horizontal="left" vertical="center"/>
      <protection/>
    </xf>
    <xf numFmtId="0" fontId="38" fillId="0" borderId="11" xfId="258" applyFont="1" applyFill="1" applyBorder="1" applyAlignment="1">
      <alignment horizontal="left"/>
      <protection/>
    </xf>
    <xf numFmtId="0" fontId="38" fillId="0" borderId="11" xfId="275" applyFont="1" applyFill="1" applyBorder="1" applyAlignment="1">
      <alignment horizontal="left" vertical="center"/>
      <protection/>
    </xf>
    <xf numFmtId="0" fontId="38" fillId="0" borderId="11" xfId="275" applyFont="1" applyFill="1" applyBorder="1" applyAlignment="1">
      <alignment horizontal="left"/>
      <protection/>
    </xf>
    <xf numFmtId="0" fontId="38" fillId="0" borderId="11" xfId="268" applyFont="1" applyFill="1" applyBorder="1" applyAlignment="1">
      <alignment horizontal="left"/>
      <protection/>
    </xf>
    <xf numFmtId="0" fontId="38" fillId="0" borderId="11" xfId="271" applyFont="1" applyFill="1" applyBorder="1" applyAlignment="1">
      <alignment horizontal="left"/>
      <protection/>
    </xf>
    <xf numFmtId="0" fontId="38" fillId="0" borderId="11" xfId="256" applyFont="1" applyFill="1" applyBorder="1" applyAlignment="1">
      <alignment horizontal="left"/>
      <protection/>
    </xf>
    <xf numFmtId="0" fontId="38" fillId="0" borderId="11" xfId="285" applyFont="1" applyFill="1" applyBorder="1" applyAlignment="1">
      <alignment horizontal="left" vertical="center"/>
      <protection/>
    </xf>
    <xf numFmtId="0" fontId="38" fillId="0" borderId="11" xfId="273" applyFont="1" applyFill="1" applyBorder="1" applyAlignment="1">
      <alignment horizontal="left"/>
      <protection/>
    </xf>
    <xf numFmtId="0" fontId="38" fillId="0" borderId="11" xfId="287" applyFont="1" applyFill="1" applyBorder="1" applyAlignment="1">
      <alignment horizontal="left"/>
      <protection/>
    </xf>
    <xf numFmtId="0" fontId="38" fillId="0" borderId="11" xfId="264" applyFont="1" applyFill="1" applyBorder="1" applyAlignment="1">
      <alignment horizontal="left"/>
      <protection/>
    </xf>
    <xf numFmtId="0" fontId="38" fillId="0" borderId="11" xfId="262" applyFont="1" applyFill="1" applyBorder="1" applyAlignment="1">
      <alignment horizontal="left" vertical="center"/>
      <protection/>
    </xf>
    <xf numFmtId="0" fontId="38" fillId="0" borderId="11" xfId="279" applyFont="1" applyFill="1" applyBorder="1" applyAlignment="1">
      <alignment horizontal="left" vertical="center"/>
      <protection/>
    </xf>
    <xf numFmtId="0" fontId="38" fillId="0" borderId="0" xfId="0" applyFont="1" applyFill="1" applyAlignment="1">
      <alignment horizontal="center" vertical="center"/>
    </xf>
    <xf numFmtId="0" fontId="37" fillId="0" borderId="11" xfId="0" applyFont="1" applyFill="1" applyBorder="1" applyAlignment="1">
      <alignment horizontal="left" indent="4"/>
    </xf>
    <xf numFmtId="0" fontId="36" fillId="0" borderId="0" xfId="0" applyFont="1" applyAlignment="1">
      <alignment/>
    </xf>
    <xf numFmtId="0" fontId="41" fillId="0" borderId="0" xfId="0" applyFont="1" applyAlignment="1">
      <alignment/>
    </xf>
    <xf numFmtId="0" fontId="41" fillId="0" borderId="11" xfId="313" applyFont="1" applyFill="1" applyBorder="1" applyAlignment="1">
      <alignment horizontal="center" vertical="center"/>
      <protection/>
    </xf>
    <xf numFmtId="0" fontId="38" fillId="0" borderId="0" xfId="0" applyFont="1" applyFill="1" applyAlignment="1">
      <alignment/>
    </xf>
    <xf numFmtId="0" fontId="38" fillId="0" borderId="11" xfId="313" applyFont="1" applyFill="1" applyBorder="1" applyAlignment="1">
      <alignment horizontal="left" vertical="center"/>
      <protection/>
    </xf>
    <xf numFmtId="0" fontId="38" fillId="0" borderId="11" xfId="0" applyFont="1" applyFill="1" applyBorder="1" applyAlignment="1">
      <alignment/>
    </xf>
    <xf numFmtId="0" fontId="38" fillId="0" borderId="11" xfId="313" applyFont="1" applyFill="1" applyBorder="1" applyAlignment="1">
      <alignment horizontal="right" vertical="center"/>
      <protection/>
    </xf>
    <xf numFmtId="0" fontId="38" fillId="0" borderId="11" xfId="0" applyFont="1" applyFill="1" applyBorder="1" applyAlignment="1">
      <alignment horizontal="right" vertical="center"/>
    </xf>
    <xf numFmtId="0" fontId="38" fillId="0" borderId="11" xfId="0" applyFont="1" applyFill="1" applyBorder="1" applyAlignment="1">
      <alignment horizontal="right"/>
    </xf>
    <xf numFmtId="0" fontId="38" fillId="0" borderId="0" xfId="0" applyFont="1" applyFill="1" applyBorder="1" applyAlignment="1">
      <alignment horizontal="center"/>
    </xf>
    <xf numFmtId="0" fontId="38" fillId="0" borderId="0" xfId="0" applyFont="1" applyFill="1" applyBorder="1" applyAlignment="1">
      <alignment horizontal="left" indent="2"/>
    </xf>
    <xf numFmtId="0" fontId="38" fillId="0" borderId="0" xfId="0" applyFont="1" applyFill="1" applyBorder="1" applyAlignment="1">
      <alignment/>
    </xf>
    <xf numFmtId="0" fontId="38" fillId="0" borderId="0" xfId="0" applyFont="1" applyFill="1" applyBorder="1" applyAlignment="1">
      <alignment horizontal="right"/>
    </xf>
    <xf numFmtId="0" fontId="38" fillId="0" borderId="0" xfId="313" applyFont="1" applyFill="1" applyBorder="1" applyAlignment="1">
      <alignment horizontal="left" vertical="center" indent="2"/>
      <protection/>
    </xf>
    <xf numFmtId="0" fontId="38" fillId="0" borderId="0" xfId="313" applyFont="1" applyFill="1" applyBorder="1" applyAlignment="1">
      <alignment horizontal="center" vertical="center"/>
      <protection/>
    </xf>
    <xf numFmtId="0" fontId="38" fillId="0" borderId="0" xfId="313" applyFont="1" applyFill="1" applyBorder="1" applyAlignment="1">
      <alignment horizontal="right"/>
      <protection/>
    </xf>
    <xf numFmtId="0" fontId="38" fillId="0" borderId="0" xfId="313" applyFont="1" applyFill="1" applyBorder="1" applyAlignment="1">
      <alignment horizontal="left" vertical="center"/>
      <protection/>
    </xf>
    <xf numFmtId="0" fontId="38" fillId="0" borderId="0" xfId="0" applyFont="1" applyFill="1" applyBorder="1" applyAlignment="1">
      <alignment horizontal="left" indent="3"/>
    </xf>
    <xf numFmtId="0" fontId="38" fillId="0" borderId="0" xfId="0" applyFont="1" applyFill="1" applyBorder="1" applyAlignment="1">
      <alignment/>
    </xf>
    <xf numFmtId="0" fontId="38" fillId="0" borderId="0" xfId="0" applyFont="1" applyFill="1" applyBorder="1" applyAlignment="1">
      <alignment horizontal="left" indent="1"/>
    </xf>
    <xf numFmtId="0" fontId="38" fillId="0" borderId="0" xfId="0" applyFont="1" applyFill="1" applyBorder="1" applyAlignment="1">
      <alignment horizontal="left"/>
    </xf>
    <xf numFmtId="0" fontId="41" fillId="0" borderId="11" xfId="0" applyFont="1" applyBorder="1" applyAlignment="1">
      <alignment/>
    </xf>
    <xf numFmtId="0" fontId="38" fillId="0" borderId="11" xfId="292" applyFont="1" applyFill="1" applyBorder="1" applyAlignment="1">
      <alignment horizontal="center" vertical="center"/>
      <protection/>
    </xf>
    <xf numFmtId="0" fontId="38" fillId="0" borderId="11" xfId="292" applyFont="1" applyBorder="1" applyAlignment="1">
      <alignment horizontal="left" vertical="center" wrapText="1"/>
      <protection/>
    </xf>
    <xf numFmtId="0" fontId="37" fillId="0" borderId="11" xfId="313" applyFont="1" applyFill="1" applyBorder="1" applyAlignment="1">
      <alignment horizontal="left" vertical="center" indent="1"/>
      <protection/>
    </xf>
    <xf numFmtId="0" fontId="37" fillId="0" borderId="11" xfId="0" applyFont="1" applyFill="1" applyBorder="1" applyAlignment="1">
      <alignment horizontal="left" indent="5"/>
    </xf>
    <xf numFmtId="0" fontId="37" fillId="0" borderId="11" xfId="313" applyFont="1" applyFill="1" applyBorder="1" applyAlignment="1">
      <alignment horizontal="left" vertical="center" indent="6"/>
      <protection/>
    </xf>
    <xf numFmtId="0" fontId="37" fillId="0" borderId="11" xfId="0" applyFont="1" applyFill="1" applyBorder="1" applyAlignment="1">
      <alignment horizontal="left" indent="6"/>
    </xf>
    <xf numFmtId="0" fontId="37" fillId="0" borderId="11" xfId="313" applyFont="1" applyFill="1" applyBorder="1" applyAlignment="1">
      <alignment horizontal="left" vertical="center" indent="5"/>
      <protection/>
    </xf>
    <xf numFmtId="0" fontId="37" fillId="0" borderId="11" xfId="313" applyFont="1" applyFill="1" applyBorder="1" applyAlignment="1">
      <alignment horizontal="left" vertical="center" indent="4"/>
      <protection/>
    </xf>
    <xf numFmtId="0" fontId="37" fillId="0" borderId="11" xfId="0" applyFont="1" applyFill="1" applyBorder="1" applyAlignment="1">
      <alignment horizontal="left" wrapText="1" indent="2"/>
    </xf>
    <xf numFmtId="0" fontId="37" fillId="0" borderId="11" xfId="0" applyFont="1" applyFill="1" applyBorder="1" applyAlignment="1">
      <alignment horizontal="left" wrapText="1"/>
    </xf>
    <xf numFmtId="0" fontId="37" fillId="0" borderId="11" xfId="0" applyFont="1" applyFill="1" applyBorder="1" applyAlignment="1">
      <alignment wrapText="1"/>
    </xf>
    <xf numFmtId="0" fontId="37" fillId="0" borderId="11" xfId="0" applyFont="1" applyFill="1" applyBorder="1" applyAlignment="1">
      <alignment horizontal="center" vertical="center"/>
    </xf>
    <xf numFmtId="0" fontId="37" fillId="0" borderId="11" xfId="313" applyFont="1" applyFill="1" applyBorder="1" applyAlignment="1">
      <alignment horizontal="center"/>
      <protection/>
    </xf>
    <xf numFmtId="0" fontId="42" fillId="0" borderId="0" xfId="0" applyFont="1" applyAlignment="1">
      <alignment horizontal="center" wrapText="1"/>
    </xf>
    <xf numFmtId="0" fontId="37" fillId="0" borderId="11" xfId="0" applyFont="1" applyBorder="1" applyAlignment="1">
      <alignment/>
    </xf>
    <xf numFmtId="0" fontId="37" fillId="0" borderId="0" xfId="0" applyFont="1" applyAlignment="1">
      <alignment/>
    </xf>
    <xf numFmtId="0" fontId="37" fillId="0" borderId="11" xfId="0" applyFont="1" applyFill="1" applyBorder="1" applyAlignment="1">
      <alignment horizontal="center" wrapText="1"/>
    </xf>
    <xf numFmtId="0" fontId="36" fillId="27" borderId="0" xfId="201" applyFont="1" applyFill="1" applyAlignment="1" applyProtection="1">
      <alignment horizontal="center" vertical="center" wrapText="1"/>
      <protection/>
    </xf>
    <xf numFmtId="0" fontId="41" fillId="27" borderId="11" xfId="0" applyFont="1" applyFill="1" applyBorder="1" applyAlignment="1">
      <alignment horizontal="center" vertical="center" wrapText="1"/>
    </xf>
    <xf numFmtId="0" fontId="35" fillId="27" borderId="11" xfId="0" applyFont="1" applyFill="1" applyBorder="1" applyAlignment="1">
      <alignment horizontal="center" vertical="center"/>
    </xf>
    <xf numFmtId="0" fontId="41" fillId="27" borderId="11" xfId="0" applyFont="1" applyFill="1" applyBorder="1" applyAlignment="1">
      <alignment horizontal="center" wrapText="1"/>
    </xf>
    <xf numFmtId="0" fontId="35" fillId="27" borderId="11" xfId="0" applyFont="1" applyFill="1" applyBorder="1" applyAlignment="1">
      <alignment horizontal="center" vertical="center"/>
    </xf>
    <xf numFmtId="0" fontId="41" fillId="27" borderId="11" xfId="0" applyFont="1" applyFill="1" applyBorder="1" applyAlignment="1">
      <alignment horizontal="left" vertical="center" wrapText="1"/>
    </xf>
    <xf numFmtId="0" fontId="41" fillId="27" borderId="11" xfId="0" applyFont="1" applyFill="1" applyBorder="1" applyAlignment="1">
      <alignment horizontal="center" vertical="center" wrapText="1"/>
    </xf>
    <xf numFmtId="0" fontId="35" fillId="27" borderId="11" xfId="0" applyFont="1" applyFill="1" applyBorder="1" applyAlignment="1">
      <alignment horizontal="center" vertical="center" wrapText="1"/>
    </xf>
    <xf numFmtId="0" fontId="36" fillId="28" borderId="0" xfId="201" applyFont="1" applyFill="1" applyAlignment="1" applyProtection="1">
      <alignment horizontal="center" vertical="center" wrapText="1"/>
      <protection/>
    </xf>
    <xf numFmtId="0" fontId="35" fillId="28" borderId="11" xfId="313" applyFont="1" applyFill="1" applyBorder="1" applyAlignment="1">
      <alignment horizontal="center" vertical="center"/>
      <protection/>
    </xf>
    <xf numFmtId="0" fontId="35" fillId="28" borderId="11" xfId="313" applyFont="1" applyFill="1" applyBorder="1" applyAlignment="1">
      <alignment horizontal="left" vertical="center"/>
      <protection/>
    </xf>
    <xf numFmtId="0" fontId="41" fillId="28" borderId="11" xfId="313" applyFont="1" applyFill="1" applyBorder="1" applyAlignment="1">
      <alignment horizontal="center" vertical="center"/>
      <protection/>
    </xf>
    <xf numFmtId="0" fontId="41" fillId="28" borderId="11" xfId="313" applyFont="1" applyFill="1" applyBorder="1" applyAlignment="1">
      <alignment horizontal="left" vertical="center"/>
      <protection/>
    </xf>
    <xf numFmtId="0" fontId="98" fillId="0" borderId="11" xfId="0" applyFont="1" applyBorder="1" applyAlignment="1">
      <alignment/>
    </xf>
    <xf numFmtId="0" fontId="98" fillId="0" borderId="11" xfId="0" applyFont="1" applyBorder="1" applyAlignment="1">
      <alignment horizontal="left" indent="1"/>
    </xf>
    <xf numFmtId="0" fontId="98" fillId="0" borderId="11" xfId="0" applyFont="1" applyBorder="1" applyAlignment="1">
      <alignment horizontal="left" indent="2"/>
    </xf>
    <xf numFmtId="0" fontId="98" fillId="0" borderId="11" xfId="0" applyFont="1" applyBorder="1" applyAlignment="1">
      <alignment horizontal="left" indent="3"/>
    </xf>
    <xf numFmtId="0" fontId="98" fillId="0" borderId="11" xfId="0" applyFont="1" applyBorder="1" applyAlignment="1">
      <alignment horizontal="left" indent="4"/>
    </xf>
    <xf numFmtId="0" fontId="98" fillId="0" borderId="11" xfId="0" applyFont="1" applyBorder="1" applyAlignment="1">
      <alignment horizontal="left" indent="5"/>
    </xf>
    <xf numFmtId="0" fontId="98" fillId="0" borderId="11" xfId="0" applyFont="1" applyBorder="1" applyAlignment="1">
      <alignment horizontal="left"/>
    </xf>
    <xf numFmtId="0" fontId="98" fillId="0" borderId="11" xfId="0" applyFont="1" applyBorder="1" applyAlignment="1">
      <alignment horizontal="center"/>
    </xf>
    <xf numFmtId="0" fontId="98" fillId="0" borderId="0" xfId="0" applyFont="1" applyAlignment="1">
      <alignment horizontal="center"/>
    </xf>
    <xf numFmtId="0" fontId="38" fillId="0" borderId="11" xfId="292" applyFont="1" applyBorder="1" applyAlignment="1">
      <alignment horizontal="center"/>
      <protection/>
    </xf>
    <xf numFmtId="0" fontId="38" fillId="29" borderId="11" xfId="0" applyFont="1" applyFill="1" applyBorder="1" applyAlignment="1">
      <alignment/>
    </xf>
    <xf numFmtId="0" fontId="38" fillId="29" borderId="11" xfId="0" applyFont="1" applyFill="1" applyBorder="1" applyAlignment="1">
      <alignment horizontal="center"/>
    </xf>
    <xf numFmtId="0" fontId="38" fillId="29" borderId="11" xfId="313" applyFont="1" applyFill="1" applyBorder="1" applyAlignment="1">
      <alignment horizontal="right" vertical="center"/>
      <protection/>
    </xf>
    <xf numFmtId="0" fontId="38" fillId="29" borderId="11" xfId="313" applyFont="1" applyFill="1" applyBorder="1" applyAlignment="1">
      <alignment horizontal="center" vertical="center"/>
      <protection/>
    </xf>
    <xf numFmtId="0" fontId="38" fillId="29" borderId="11" xfId="313" applyFont="1" applyFill="1" applyBorder="1" applyAlignment="1">
      <alignment horizontal="left" vertical="center"/>
      <protection/>
    </xf>
    <xf numFmtId="0" fontId="38" fillId="29" borderId="11" xfId="201" applyFont="1" applyFill="1" applyBorder="1" applyAlignment="1" applyProtection="1">
      <alignment horizontal="center"/>
      <protection/>
    </xf>
    <xf numFmtId="0" fontId="38" fillId="0" borderId="0" xfId="0" applyFont="1" applyFill="1" applyAlignment="1">
      <alignment horizontal="center" vertical="center" wrapText="1"/>
    </xf>
    <xf numFmtId="0" fontId="37" fillId="0" borderId="0" xfId="313" applyFont="1" applyFill="1" applyBorder="1" applyAlignment="1">
      <alignment horizontal="left" vertical="center" indent="2"/>
      <protection/>
    </xf>
    <xf numFmtId="0" fontId="37" fillId="0" borderId="0" xfId="0" applyFont="1" applyFill="1" applyBorder="1" applyAlignment="1">
      <alignment horizontal="center" vertical="center"/>
    </xf>
    <xf numFmtId="0" fontId="37" fillId="0" borderId="0" xfId="0" applyFont="1" applyFill="1" applyAlignment="1">
      <alignment/>
    </xf>
    <xf numFmtId="0" fontId="38" fillId="0" borderId="11" xfId="259" applyFont="1" applyFill="1" applyBorder="1" applyAlignment="1">
      <alignment horizontal="left" indent="5"/>
      <protection/>
    </xf>
    <xf numFmtId="0" fontId="38" fillId="0" borderId="11" xfId="257" applyFont="1" applyFill="1" applyBorder="1" applyAlignment="1">
      <alignment horizontal="left" indent="5"/>
      <protection/>
    </xf>
    <xf numFmtId="0" fontId="38" fillId="0" borderId="11" xfId="261" applyFont="1" applyFill="1" applyBorder="1" applyAlignment="1">
      <alignment horizontal="left" indent="2"/>
      <protection/>
    </xf>
    <xf numFmtId="0" fontId="38" fillId="0" borderId="11" xfId="261" applyFont="1" applyFill="1" applyBorder="1" applyAlignment="1">
      <alignment horizontal="left" wrapText="1" indent="6"/>
      <protection/>
    </xf>
    <xf numFmtId="0" fontId="38" fillId="0" borderId="11" xfId="261" applyFont="1" applyFill="1" applyBorder="1" applyAlignment="1">
      <alignment horizontal="left" wrapText="1" indent="5"/>
      <protection/>
    </xf>
    <xf numFmtId="0" fontId="38" fillId="0" borderId="11" xfId="261" applyFont="1" applyFill="1" applyBorder="1" applyAlignment="1">
      <alignment horizontal="left" indent="5"/>
      <protection/>
    </xf>
    <xf numFmtId="0" fontId="38" fillId="0" borderId="11" xfId="259" applyFont="1" applyFill="1" applyBorder="1" applyAlignment="1">
      <alignment horizontal="left" wrapText="1" indent="5"/>
      <protection/>
    </xf>
    <xf numFmtId="0" fontId="38" fillId="0" borderId="11" xfId="263" applyFont="1" applyFill="1" applyBorder="1" applyAlignment="1">
      <alignment horizontal="left" vertical="center" indent="3"/>
      <protection/>
    </xf>
    <xf numFmtId="0" fontId="38" fillId="0" borderId="11" xfId="261" applyFont="1" applyFill="1" applyBorder="1" applyAlignment="1">
      <alignment horizontal="left" indent="4"/>
      <protection/>
    </xf>
    <xf numFmtId="0" fontId="38" fillId="0" borderId="11" xfId="259" applyFont="1" applyFill="1" applyBorder="1" applyAlignment="1">
      <alignment horizontal="left" indent="4"/>
      <protection/>
    </xf>
    <xf numFmtId="0" fontId="38" fillId="0" borderId="11" xfId="259" applyFont="1" applyFill="1" applyBorder="1" applyAlignment="1">
      <alignment horizontal="left" wrapText="1" indent="4"/>
      <protection/>
    </xf>
    <xf numFmtId="0" fontId="38" fillId="0" borderId="11" xfId="259" applyFont="1" applyFill="1" applyBorder="1" applyAlignment="1">
      <alignment horizontal="left" indent="3"/>
      <protection/>
    </xf>
    <xf numFmtId="0" fontId="38" fillId="0" borderId="11" xfId="259" applyFont="1" applyFill="1" applyBorder="1" applyAlignment="1">
      <alignment horizontal="left" indent="2"/>
      <protection/>
    </xf>
    <xf numFmtId="0" fontId="38" fillId="0" borderId="11" xfId="257" applyFont="1" applyFill="1" applyBorder="1" applyAlignment="1">
      <alignment horizontal="left" indent="4"/>
      <protection/>
    </xf>
    <xf numFmtId="0" fontId="38" fillId="0" borderId="11" xfId="257" applyFont="1" applyFill="1" applyBorder="1" applyAlignment="1">
      <alignment horizontal="left" indent="3"/>
      <protection/>
    </xf>
    <xf numFmtId="0" fontId="38" fillId="0" borderId="11" xfId="257" applyFont="1" applyFill="1" applyBorder="1" applyAlignment="1">
      <alignment horizontal="left" indent="2"/>
      <protection/>
    </xf>
    <xf numFmtId="0" fontId="38" fillId="0" borderId="11" xfId="0" applyFont="1" applyFill="1" applyBorder="1" applyAlignment="1">
      <alignment horizontal="left" indent="3"/>
    </xf>
    <xf numFmtId="0" fontId="36" fillId="28" borderId="0" xfId="201" applyFont="1" applyFill="1" applyAlignment="1" applyProtection="1">
      <alignment horizontal="center" wrapText="1"/>
      <protection/>
    </xf>
    <xf numFmtId="0" fontId="82" fillId="29" borderId="11" xfId="313" applyFont="1" applyFill="1" applyBorder="1" applyAlignment="1">
      <alignment horizontal="right" vertical="center"/>
      <protection/>
    </xf>
    <xf numFmtId="0" fontId="81" fillId="29" borderId="11" xfId="201" applyFont="1" applyFill="1" applyBorder="1" applyAlignment="1" applyProtection="1">
      <alignment horizontal="center" vertical="center"/>
      <protection/>
    </xf>
    <xf numFmtId="0" fontId="36" fillId="28" borderId="0" xfId="201" applyFont="1" applyFill="1" applyAlignment="1" applyProtection="1">
      <alignment horizontal="center" vertical="center"/>
      <protection/>
    </xf>
    <xf numFmtId="0" fontId="81" fillId="29" borderId="11" xfId="201" applyFont="1" applyFill="1" applyBorder="1" applyAlignment="1" applyProtection="1">
      <alignment horizontal="center"/>
      <protection/>
    </xf>
    <xf numFmtId="0" fontId="36" fillId="28" borderId="11" xfId="201" applyFont="1" applyFill="1" applyBorder="1" applyAlignment="1" applyProtection="1">
      <alignment horizontal="center"/>
      <protection/>
    </xf>
    <xf numFmtId="0" fontId="38" fillId="0" borderId="11" xfId="276" applyFont="1" applyFill="1" applyBorder="1" applyAlignment="1">
      <alignment horizontal="left" vertical="center" indent="5"/>
      <protection/>
    </xf>
    <xf numFmtId="0" fontId="38" fillId="0" borderId="11" xfId="278" applyFont="1" applyFill="1" applyBorder="1" applyAlignment="1">
      <alignment horizontal="left" indent="6"/>
      <protection/>
    </xf>
    <xf numFmtId="0" fontId="62" fillId="0" borderId="11" xfId="276" applyFont="1" applyFill="1" applyBorder="1" applyAlignment="1">
      <alignment horizontal="left" vertical="center" indent="5"/>
      <protection/>
    </xf>
    <xf numFmtId="0" fontId="38" fillId="0" borderId="11" xfId="276" applyFont="1" applyFill="1" applyBorder="1" applyAlignment="1">
      <alignment horizontal="left" indent="5"/>
      <protection/>
    </xf>
    <xf numFmtId="0" fontId="38" fillId="0" borderId="11" xfId="274" applyFont="1" applyFill="1" applyBorder="1" applyAlignment="1">
      <alignment horizontal="left" indent="4"/>
      <protection/>
    </xf>
    <xf numFmtId="0" fontId="38" fillId="0" borderId="11" xfId="0" applyFont="1" applyFill="1" applyBorder="1" applyAlignment="1">
      <alignment horizontal="left" indent="5"/>
    </xf>
    <xf numFmtId="0" fontId="62" fillId="0" borderId="11" xfId="272" applyFont="1" applyFill="1" applyBorder="1" applyAlignment="1">
      <alignment horizontal="left" vertical="center" indent="6"/>
      <protection/>
    </xf>
    <xf numFmtId="0" fontId="38" fillId="0" borderId="11" xfId="272" applyFont="1" applyFill="1" applyBorder="1" applyAlignment="1">
      <alignment horizontal="left" indent="6"/>
      <protection/>
    </xf>
    <xf numFmtId="0" fontId="38" fillId="0" borderId="11" xfId="269" applyFont="1" applyFill="1" applyBorder="1" applyAlignment="1">
      <alignment horizontal="left" indent="5"/>
      <protection/>
    </xf>
    <xf numFmtId="0" fontId="38" fillId="0" borderId="11" xfId="267" applyFont="1" applyFill="1" applyBorder="1" applyAlignment="1">
      <alignment horizontal="left" vertical="center" indent="5"/>
      <protection/>
    </xf>
    <xf numFmtId="0" fontId="38" fillId="0" borderId="11" xfId="265" applyFont="1" applyFill="1" applyBorder="1" applyAlignment="1">
      <alignment horizontal="left" indent="4"/>
      <protection/>
    </xf>
    <xf numFmtId="0" fontId="38" fillId="0" borderId="11" xfId="278" applyFont="1" applyFill="1" applyBorder="1" applyAlignment="1">
      <alignment horizontal="left" indent="5"/>
      <protection/>
    </xf>
    <xf numFmtId="0" fontId="62" fillId="0" borderId="11" xfId="276" applyFont="1" applyFill="1" applyBorder="1" applyAlignment="1">
      <alignment horizontal="left" vertical="center" indent="4"/>
      <protection/>
    </xf>
    <xf numFmtId="0" fontId="38" fillId="0" borderId="11" xfId="274" applyFont="1" applyFill="1" applyBorder="1" applyAlignment="1">
      <alignment horizontal="left" indent="3"/>
      <protection/>
    </xf>
    <xf numFmtId="0" fontId="38" fillId="0" borderId="11" xfId="0" applyFont="1" applyBorder="1" applyAlignment="1">
      <alignment horizontal="left" indent="4"/>
    </xf>
    <xf numFmtId="0" fontId="38" fillId="0" borderId="11" xfId="267" applyFont="1" applyFill="1" applyBorder="1" applyAlignment="1">
      <alignment horizontal="left" vertical="center" indent="4"/>
      <protection/>
    </xf>
    <xf numFmtId="0" fontId="38" fillId="0" borderId="11" xfId="265" applyFont="1" applyFill="1" applyBorder="1" applyAlignment="1">
      <alignment horizontal="left" indent="3"/>
      <protection/>
    </xf>
    <xf numFmtId="0" fontId="38" fillId="0" borderId="11" xfId="0" applyFont="1" applyBorder="1" applyAlignment="1">
      <alignment horizontal="left" indent="3"/>
    </xf>
    <xf numFmtId="0" fontId="38" fillId="0" borderId="11" xfId="0" applyFont="1" applyBorder="1" applyAlignment="1">
      <alignment horizontal="left" indent="2"/>
    </xf>
    <xf numFmtId="0" fontId="38" fillId="0" borderId="11" xfId="0" applyFont="1" applyBorder="1" applyAlignment="1">
      <alignment horizontal="left" indent="1"/>
    </xf>
    <xf numFmtId="0" fontId="38" fillId="0" borderId="11" xfId="280" applyFont="1" applyFill="1" applyBorder="1" applyAlignment="1">
      <alignment horizontal="left" indent="4"/>
      <protection/>
    </xf>
    <xf numFmtId="0" fontId="38" fillId="0" borderId="11" xfId="0" applyFont="1" applyBorder="1" applyAlignment="1">
      <alignment horizontal="left" vertical="center" indent="3"/>
    </xf>
    <xf numFmtId="0" fontId="36" fillId="0" borderId="0" xfId="201" applyFont="1" applyFill="1" applyAlignment="1" applyProtection="1">
      <alignment horizontal="center" vertical="center" wrapText="1"/>
      <protection/>
    </xf>
    <xf numFmtId="0" fontId="81" fillId="29" borderId="11" xfId="0" applyFont="1" applyFill="1" applyBorder="1" applyAlignment="1">
      <alignment/>
    </xf>
    <xf numFmtId="0" fontId="81" fillId="29" borderId="11" xfId="0" applyFont="1" applyFill="1" applyBorder="1" applyAlignment="1">
      <alignment horizontal="center"/>
    </xf>
    <xf numFmtId="0" fontId="81" fillId="29" borderId="11" xfId="313" applyFont="1" applyFill="1" applyBorder="1" applyAlignment="1">
      <alignment horizontal="center" vertical="center"/>
      <protection/>
    </xf>
    <xf numFmtId="0" fontId="81" fillId="29" borderId="11" xfId="313" applyFont="1" applyFill="1" applyBorder="1" applyAlignment="1">
      <alignment horizontal="left" vertical="center"/>
      <protection/>
    </xf>
    <xf numFmtId="0" fontId="82" fillId="29" borderId="11" xfId="0" applyFont="1" applyFill="1" applyBorder="1" applyAlignment="1">
      <alignment/>
    </xf>
    <xf numFmtId="0" fontId="82" fillId="29" borderId="11" xfId="0" applyFont="1" applyFill="1" applyBorder="1" applyAlignment="1">
      <alignment horizontal="center"/>
    </xf>
    <xf numFmtId="0" fontId="82" fillId="29" borderId="11" xfId="313" applyFont="1" applyFill="1" applyBorder="1" applyAlignment="1">
      <alignment horizontal="center" vertical="center"/>
      <protection/>
    </xf>
    <xf numFmtId="0" fontId="82" fillId="29" borderId="11" xfId="313" applyFont="1" applyFill="1" applyBorder="1" applyAlignment="1">
      <alignment horizontal="left" vertical="center"/>
      <protection/>
    </xf>
    <xf numFmtId="0" fontId="81" fillId="29" borderId="11" xfId="201" applyFont="1" applyFill="1" applyBorder="1" applyAlignment="1" applyProtection="1">
      <alignment horizontal="center" wrapText="1"/>
      <protection/>
    </xf>
    <xf numFmtId="0" fontId="37" fillId="0" borderId="0" xfId="0" applyFont="1" applyFill="1" applyAlignment="1">
      <alignment horizontal="center" vertical="center"/>
    </xf>
    <xf numFmtId="0" fontId="38" fillId="0" borderId="0" xfId="201" applyFont="1" applyFill="1" applyBorder="1" applyAlignment="1" applyProtection="1">
      <alignment horizontal="center"/>
      <protection/>
    </xf>
    <xf numFmtId="0" fontId="36" fillId="28" borderId="11" xfId="201" applyFont="1" applyFill="1" applyBorder="1" applyAlignment="1" applyProtection="1">
      <alignment horizontal="center" vertical="center"/>
      <protection/>
    </xf>
    <xf numFmtId="0" fontId="37" fillId="0" borderId="11" xfId="0" applyFont="1" applyFill="1" applyBorder="1" applyAlignment="1">
      <alignment horizontal="left" wrapText="1" indent="4"/>
    </xf>
    <xf numFmtId="0" fontId="37" fillId="0" borderId="11" xfId="0" applyFont="1" applyFill="1" applyBorder="1" applyAlignment="1">
      <alignment horizontal="center" vertical="center"/>
    </xf>
    <xf numFmtId="0" fontId="38" fillId="0" borderId="11" xfId="259" applyFont="1" applyFill="1" applyBorder="1" applyAlignment="1">
      <alignment horizontal="left" indent="6"/>
      <protection/>
    </xf>
    <xf numFmtId="0" fontId="38" fillId="0" borderId="11" xfId="259" applyFont="1" applyFill="1" applyBorder="1" applyAlignment="1">
      <alignment horizontal="left" indent="7"/>
      <protection/>
    </xf>
    <xf numFmtId="0" fontId="38" fillId="0" borderId="11" xfId="261" applyFont="1" applyFill="1" applyBorder="1" applyAlignment="1">
      <alignment horizontal="left" indent="8"/>
      <protection/>
    </xf>
    <xf numFmtId="0" fontId="38" fillId="0" borderId="11" xfId="261" applyFont="1" applyFill="1" applyBorder="1" applyAlignment="1">
      <alignment horizontal="left" wrapText="1" indent="9"/>
      <protection/>
    </xf>
    <xf numFmtId="0" fontId="35" fillId="0" borderId="0" xfId="0" applyFont="1" applyAlignment="1">
      <alignment horizontal="center" vertical="center"/>
    </xf>
    <xf numFmtId="0" fontId="37" fillId="0" borderId="13" xfId="0" applyFont="1" applyBorder="1" applyAlignment="1">
      <alignment horizontal="center"/>
    </xf>
    <xf numFmtId="0" fontId="37" fillId="0" borderId="14" xfId="0" applyFont="1" applyBorder="1" applyAlignment="1">
      <alignment/>
    </xf>
    <xf numFmtId="0" fontId="48" fillId="0" borderId="15" xfId="0" applyFont="1" applyBorder="1" applyAlignment="1">
      <alignment horizontal="center"/>
    </xf>
    <xf numFmtId="0" fontId="48" fillId="0" borderId="0" xfId="0" applyFont="1" applyAlignment="1">
      <alignment horizontal="center" vertical="center" wrapText="1"/>
    </xf>
    <xf numFmtId="14" fontId="37" fillId="0" borderId="0" xfId="0" applyNumberFormat="1" applyFont="1" applyAlignment="1">
      <alignment horizontal="center"/>
    </xf>
    <xf numFmtId="0" fontId="61" fillId="0" borderId="0" xfId="0" applyFont="1" applyAlignment="1">
      <alignment horizontal="center" vertical="center"/>
    </xf>
    <xf numFmtId="0" fontId="37" fillId="0" borderId="0" xfId="0" applyFont="1" applyAlignment="1">
      <alignment horizontal="center" wrapText="1"/>
    </xf>
    <xf numFmtId="0" fontId="41"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7" fillId="0" borderId="0" xfId="0" applyFont="1" applyAlignment="1">
      <alignment horizontal="center" vertical="center" wrapText="1"/>
    </xf>
    <xf numFmtId="0" fontId="35" fillId="0" borderId="0" xfId="0" applyFont="1" applyAlignment="1">
      <alignment horizontal="center" vertical="center" wrapText="1"/>
    </xf>
    <xf numFmtId="0" fontId="37" fillId="0" borderId="11" xfId="289" applyFont="1" applyBorder="1" applyAlignment="1">
      <alignment horizontal="center"/>
      <protection/>
    </xf>
    <xf numFmtId="0" fontId="43" fillId="0" borderId="11" xfId="289" applyFont="1" applyFill="1" applyBorder="1" applyAlignment="1">
      <alignment vertical="center"/>
      <protection/>
    </xf>
    <xf numFmtId="0" fontId="37" fillId="0" borderId="11" xfId="0" applyFont="1" applyBorder="1" applyAlignment="1">
      <alignment horizontal="left" vertical="center" wrapText="1"/>
    </xf>
    <xf numFmtId="0" fontId="37" fillId="0" borderId="11" xfId="289" applyFont="1" applyFill="1" applyBorder="1" applyAlignment="1">
      <alignment horizontal="center" vertical="center"/>
      <protection/>
    </xf>
    <xf numFmtId="0" fontId="35" fillId="0" borderId="0" xfId="0" applyFont="1" applyAlignment="1">
      <alignment/>
    </xf>
    <xf numFmtId="0" fontId="37" fillId="0" borderId="11" xfId="289" applyFont="1" applyFill="1" applyBorder="1">
      <alignment/>
      <protection/>
    </xf>
    <xf numFmtId="0" fontId="37" fillId="0" borderId="11" xfId="289" applyFont="1" applyBorder="1">
      <alignment/>
      <protection/>
    </xf>
    <xf numFmtId="0" fontId="43" fillId="0" borderId="11" xfId="289" applyFont="1" applyFill="1" applyBorder="1" applyAlignment="1">
      <alignment horizontal="left" vertical="center" indent="1"/>
      <protection/>
    </xf>
    <xf numFmtId="0" fontId="37" fillId="0" borderId="11" xfId="289" applyFont="1" applyBorder="1" applyAlignment="1">
      <alignment horizontal="center" vertical="center"/>
      <protection/>
    </xf>
    <xf numFmtId="0" fontId="39" fillId="0" borderId="11" xfId="289" applyFont="1" applyFill="1" applyBorder="1" applyAlignment="1">
      <alignment horizontal="left" vertical="center" indent="2"/>
      <protection/>
    </xf>
    <xf numFmtId="0" fontId="38" fillId="0" borderId="11" xfId="289" applyFont="1" applyBorder="1" applyAlignment="1">
      <alignment horizontal="left" vertical="center" wrapText="1"/>
      <protection/>
    </xf>
    <xf numFmtId="0" fontId="38" fillId="0" borderId="11" xfId="289" applyFont="1" applyFill="1" applyBorder="1" applyAlignment="1">
      <alignment horizontal="center" vertical="center"/>
      <protection/>
    </xf>
    <xf numFmtId="0" fontId="39" fillId="0" borderId="11" xfId="289" applyFont="1" applyFill="1" applyBorder="1" applyAlignment="1">
      <alignment horizontal="left" vertical="center" indent="3"/>
      <protection/>
    </xf>
    <xf numFmtId="0" fontId="37" fillId="0" borderId="11" xfId="289" applyFont="1" applyBorder="1" applyAlignment="1">
      <alignment wrapText="1"/>
      <protection/>
    </xf>
    <xf numFmtId="0" fontId="57" fillId="26" borderId="11" xfId="289" applyFont="1" applyFill="1" applyBorder="1" applyAlignment="1">
      <alignment horizontal="left" vertical="center" indent="3"/>
      <protection/>
    </xf>
    <xf numFmtId="0" fontId="47" fillId="0" borderId="11" xfId="289" applyFont="1" applyBorder="1" applyAlignment="1">
      <alignment vertical="center" wrapText="1"/>
      <protection/>
    </xf>
    <xf numFmtId="0" fontId="38" fillId="0" borderId="11" xfId="289" applyFont="1" applyBorder="1" applyAlignment="1">
      <alignment vertical="center" wrapText="1"/>
      <protection/>
    </xf>
    <xf numFmtId="0" fontId="39" fillId="0" borderId="11" xfId="289" applyFont="1" applyFill="1" applyBorder="1" applyAlignment="1">
      <alignment horizontal="left" vertical="center" indent="4"/>
      <protection/>
    </xf>
    <xf numFmtId="0" fontId="43" fillId="0" borderId="11" xfId="289" applyFont="1" applyFill="1" applyBorder="1" applyAlignment="1">
      <alignment horizontal="left" vertical="center" indent="3"/>
      <protection/>
    </xf>
    <xf numFmtId="0" fontId="37" fillId="0" borderId="11" xfId="289" applyFont="1" applyBorder="1" applyAlignment="1" quotePrefix="1">
      <alignment wrapText="1"/>
      <protection/>
    </xf>
    <xf numFmtId="0" fontId="37" fillId="0" borderId="11" xfId="289" applyFont="1" applyBorder="1" applyAlignment="1">
      <alignment horizontal="left" indent="1"/>
      <protection/>
    </xf>
    <xf numFmtId="0" fontId="37" fillId="0" borderId="11" xfId="289" applyFont="1" applyBorder="1" applyAlignment="1">
      <alignment horizontal="left" wrapText="1"/>
      <protection/>
    </xf>
    <xf numFmtId="0" fontId="37" fillId="0" borderId="11" xfId="0" applyFont="1" applyBorder="1" applyAlignment="1">
      <alignment wrapText="1"/>
    </xf>
    <xf numFmtId="0" fontId="37" fillId="0" borderId="11" xfId="289" applyFont="1" applyBorder="1" applyAlignment="1">
      <alignment vertical="center" wrapText="1"/>
      <protection/>
    </xf>
    <xf numFmtId="0" fontId="37" fillId="0" borderId="11" xfId="289" applyFont="1" applyFill="1" applyBorder="1" applyAlignment="1">
      <alignment horizontal="center" vertical="center" wrapText="1"/>
      <protection/>
    </xf>
    <xf numFmtId="0" fontId="43" fillId="0" borderId="11" xfId="289" applyFont="1" applyFill="1" applyBorder="1" applyAlignment="1">
      <alignment horizontal="left" vertical="center" indent="4"/>
      <protection/>
    </xf>
    <xf numFmtId="0" fontId="39" fillId="0" borderId="11" xfId="289" applyFont="1" applyFill="1" applyBorder="1" applyAlignment="1">
      <alignment horizontal="left" vertical="center" indent="5"/>
      <protection/>
    </xf>
    <xf numFmtId="0" fontId="43" fillId="0" borderId="11" xfId="289" applyFont="1" applyFill="1" applyBorder="1" applyAlignment="1">
      <alignment horizontal="left" vertical="center" indent="5"/>
      <protection/>
    </xf>
    <xf numFmtId="0" fontId="83" fillId="0" borderId="11" xfId="289" applyFont="1" applyFill="1" applyBorder="1" applyAlignment="1">
      <alignment horizontal="center" vertical="center"/>
      <protection/>
    </xf>
    <xf numFmtId="0" fontId="57" fillId="0" borderId="11" xfId="289" applyFont="1" applyFill="1" applyBorder="1" applyAlignment="1">
      <alignment horizontal="left" vertical="center" indent="4"/>
      <protection/>
    </xf>
    <xf numFmtId="0" fontId="57" fillId="0" borderId="11" xfId="289" applyFont="1" applyFill="1" applyBorder="1" applyAlignment="1">
      <alignment horizontal="left" vertical="center" indent="5"/>
      <protection/>
    </xf>
    <xf numFmtId="0" fontId="39" fillId="0" borderId="11" xfId="289" applyFont="1" applyFill="1" applyBorder="1" applyAlignment="1">
      <alignment horizontal="left" vertical="center" wrapText="1" indent="3"/>
      <protection/>
    </xf>
    <xf numFmtId="0" fontId="43" fillId="0" borderId="11" xfId="289" applyFont="1" applyFill="1" applyBorder="1" applyAlignment="1">
      <alignment horizontal="left" vertical="center" wrapText="1" indent="3"/>
      <protection/>
    </xf>
    <xf numFmtId="0" fontId="37" fillId="0" borderId="11" xfId="289" applyFont="1" applyFill="1" applyBorder="1" applyAlignment="1">
      <alignment horizontal="left" vertical="center" indent="1"/>
      <protection/>
    </xf>
    <xf numFmtId="0" fontId="39" fillId="0" borderId="11" xfId="289" applyFont="1" applyFill="1" applyBorder="1" applyAlignment="1">
      <alignment horizontal="left" vertical="center" indent="1"/>
      <protection/>
    </xf>
    <xf numFmtId="0" fontId="43" fillId="0" borderId="11" xfId="289" applyFont="1" applyFill="1" applyBorder="1" applyAlignment="1">
      <alignment horizontal="left" vertical="center" indent="2"/>
      <protection/>
    </xf>
    <xf numFmtId="0" fontId="65" fillId="0" borderId="11" xfId="289" applyFont="1" applyFill="1" applyBorder="1" applyAlignment="1">
      <alignment horizontal="left" indent="1"/>
      <protection/>
    </xf>
    <xf numFmtId="0" fontId="43" fillId="0" borderId="11" xfId="289" applyFont="1" applyFill="1" applyBorder="1">
      <alignment/>
      <protection/>
    </xf>
    <xf numFmtId="0" fontId="57" fillId="0" borderId="11" xfId="289" applyFont="1" applyFill="1" applyBorder="1" applyAlignment="1">
      <alignment horizontal="left" vertical="center" indent="1"/>
      <protection/>
    </xf>
    <xf numFmtId="0" fontId="37" fillId="0" borderId="0" xfId="0" applyFont="1" applyAlignment="1">
      <alignment wrapText="1"/>
    </xf>
    <xf numFmtId="0" fontId="100" fillId="0" borderId="11" xfId="0" applyFont="1" applyFill="1" applyBorder="1" applyAlignment="1">
      <alignment/>
    </xf>
    <xf numFmtId="0" fontId="38" fillId="0" borderId="11" xfId="257" applyFont="1" applyFill="1" applyBorder="1" applyAlignment="1">
      <alignment horizontal="left" indent="6"/>
      <protection/>
    </xf>
    <xf numFmtId="0" fontId="38" fillId="0" borderId="11" xfId="259" applyFont="1" applyFill="1" applyBorder="1" applyAlignment="1">
      <alignment horizontal="left" wrapText="1" indent="7"/>
      <protection/>
    </xf>
    <xf numFmtId="0" fontId="49" fillId="0" borderId="11" xfId="0" applyFont="1" applyFill="1" applyBorder="1" applyAlignment="1">
      <alignment/>
    </xf>
    <xf numFmtId="0" fontId="49" fillId="0" borderId="11" xfId="0" applyFont="1" applyFill="1" applyBorder="1" applyAlignment="1">
      <alignment horizontal="center"/>
    </xf>
    <xf numFmtId="0" fontId="49" fillId="0" borderId="0" xfId="0" applyFont="1" applyFill="1" applyAlignment="1">
      <alignment/>
    </xf>
    <xf numFmtId="0" fontId="38" fillId="0" borderId="11" xfId="0" applyFont="1" applyFill="1" applyBorder="1" applyAlignment="1">
      <alignment horizontal="left" indent="6"/>
    </xf>
    <xf numFmtId="0" fontId="38" fillId="0" borderId="11" xfId="263" applyFont="1" applyFill="1" applyBorder="1" applyAlignment="1">
      <alignment horizontal="left" vertical="center" indent="5"/>
      <protection/>
    </xf>
    <xf numFmtId="0" fontId="98" fillId="0" borderId="11" xfId="0" applyFont="1" applyBorder="1" applyAlignment="1">
      <alignment horizontal="left" indent="6"/>
    </xf>
    <xf numFmtId="0" fontId="38" fillId="0" borderId="11" xfId="280" applyFont="1" applyFill="1" applyBorder="1" applyAlignment="1">
      <alignment horizontal="left" vertical="center" indent="3"/>
      <protection/>
    </xf>
    <xf numFmtId="0" fontId="38" fillId="0" borderId="11" xfId="280" applyFont="1" applyFill="1" applyBorder="1" applyAlignment="1">
      <alignment horizontal="left" indent="2"/>
      <protection/>
    </xf>
    <xf numFmtId="0" fontId="38" fillId="0" borderId="11" xfId="259" applyFont="1" applyFill="1" applyBorder="1" applyAlignment="1">
      <alignment horizontal="left" wrapText="1" indent="8"/>
      <protection/>
    </xf>
    <xf numFmtId="0" fontId="38" fillId="0" borderId="11" xfId="261" applyFont="1" applyFill="1" applyBorder="1" applyAlignment="1">
      <alignment horizontal="left" indent="7"/>
      <protection/>
    </xf>
    <xf numFmtId="0" fontId="38" fillId="0" borderId="11" xfId="261" applyFont="1" applyFill="1" applyBorder="1" applyAlignment="1">
      <alignment horizontal="left" wrapText="1" indent="8"/>
      <protection/>
    </xf>
    <xf numFmtId="0" fontId="38" fillId="0" borderId="11" xfId="267" applyFont="1" applyFill="1" applyBorder="1" applyAlignment="1">
      <alignment horizontal="left" vertical="center" indent="6"/>
      <protection/>
    </xf>
    <xf numFmtId="0" fontId="38" fillId="0" borderId="11" xfId="269" applyFont="1" applyFill="1" applyBorder="1" applyAlignment="1">
      <alignment horizontal="left" indent="6"/>
      <protection/>
    </xf>
    <xf numFmtId="0" fontId="38" fillId="0" borderId="11" xfId="272" applyFont="1" applyFill="1" applyBorder="1" applyAlignment="1">
      <alignment horizontal="left" indent="7"/>
      <protection/>
    </xf>
    <xf numFmtId="0" fontId="38" fillId="0" borderId="11" xfId="272" applyFont="1" applyFill="1" applyBorder="1" applyAlignment="1">
      <alignment horizontal="left" vertical="center" indent="7"/>
      <protection/>
    </xf>
    <xf numFmtId="0" fontId="38" fillId="0" borderId="11" xfId="274" applyFont="1" applyFill="1" applyBorder="1" applyAlignment="1">
      <alignment horizontal="left" indent="5"/>
      <protection/>
    </xf>
    <xf numFmtId="0" fontId="38" fillId="0" borderId="11" xfId="276" applyFont="1" applyFill="1" applyBorder="1" applyAlignment="1">
      <alignment horizontal="left" indent="6"/>
      <protection/>
    </xf>
    <xf numFmtId="0" fontId="38" fillId="0" borderId="11" xfId="276" applyFont="1" applyFill="1" applyBorder="1" applyAlignment="1">
      <alignment horizontal="left" vertical="center" indent="6"/>
      <protection/>
    </xf>
    <xf numFmtId="0" fontId="38" fillId="0" borderId="11" xfId="278" applyFont="1" applyFill="1" applyBorder="1" applyAlignment="1">
      <alignment horizontal="left" indent="7"/>
      <protection/>
    </xf>
    <xf numFmtId="0" fontId="63" fillId="0" borderId="11" xfId="283" applyFont="1" applyFill="1" applyBorder="1" applyAlignment="1">
      <alignment horizontal="left" vertical="center"/>
      <protection/>
    </xf>
    <xf numFmtId="0" fontId="63" fillId="0" borderId="11" xfId="0" applyFont="1" applyBorder="1" applyAlignment="1">
      <alignment horizontal="center" vertical="center" wrapText="1"/>
    </xf>
    <xf numFmtId="0" fontId="63" fillId="0" borderId="11" xfId="0" applyFont="1" applyFill="1" applyBorder="1" applyAlignment="1">
      <alignment horizontal="center"/>
    </xf>
    <xf numFmtId="0" fontId="49" fillId="0" borderId="11" xfId="0" applyFont="1" applyBorder="1" applyAlignment="1">
      <alignment horizontal="center"/>
    </xf>
    <xf numFmtId="0" fontId="49" fillId="0" borderId="11" xfId="0" applyFont="1" applyBorder="1" applyAlignment="1">
      <alignment horizontal="center" wrapText="1"/>
    </xf>
    <xf numFmtId="0" fontId="100" fillId="0" borderId="11" xfId="261" applyFont="1" applyFill="1" applyBorder="1" applyAlignment="1">
      <alignment horizontal="left" wrapText="1" indent="8"/>
      <protection/>
    </xf>
    <xf numFmtId="0" fontId="100" fillId="0" borderId="11" xfId="259" applyFont="1" applyFill="1" applyBorder="1" applyAlignment="1">
      <alignment horizontal="left" indent="7"/>
      <protection/>
    </xf>
    <xf numFmtId="0" fontId="100" fillId="0" borderId="11" xfId="259" applyFont="1" applyFill="1" applyBorder="1" applyAlignment="1">
      <alignment horizontal="left" indent="6"/>
      <protection/>
    </xf>
    <xf numFmtId="0" fontId="37" fillId="0" borderId="11" xfId="0" applyFont="1" applyFill="1" applyBorder="1" applyAlignment="1">
      <alignment horizontal="left" indent="7"/>
    </xf>
    <xf numFmtId="0" fontId="37" fillId="0" borderId="11" xfId="0" applyFont="1" applyFill="1" applyBorder="1" applyAlignment="1">
      <alignment horizontal="left" vertical="center"/>
    </xf>
    <xf numFmtId="0" fontId="37" fillId="0" borderId="11"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100" fillId="0" borderId="0" xfId="0" applyFont="1" applyAlignment="1">
      <alignment horizontal="center"/>
    </xf>
    <xf numFmtId="0" fontId="100" fillId="0" borderId="11" xfId="0" applyFont="1" applyBorder="1" applyAlignment="1">
      <alignment horizontal="left" indent="5"/>
    </xf>
    <xf numFmtId="0" fontId="100" fillId="0" borderId="11" xfId="0" applyFont="1" applyBorder="1" applyAlignment="1">
      <alignment/>
    </xf>
    <xf numFmtId="0" fontId="100" fillId="0" borderId="11" xfId="0" applyFont="1" applyFill="1" applyBorder="1" applyAlignment="1">
      <alignment/>
    </xf>
    <xf numFmtId="0" fontId="100" fillId="0" borderId="11" xfId="313" applyFont="1" applyFill="1" applyBorder="1" applyAlignment="1">
      <alignment horizontal="left" vertical="center" indent="1"/>
      <protection/>
    </xf>
    <xf numFmtId="0" fontId="101" fillId="0" borderId="11" xfId="313" applyFont="1" applyFill="1" applyBorder="1" applyAlignment="1">
      <alignment horizontal="center" vertical="center"/>
      <protection/>
    </xf>
    <xf numFmtId="0" fontId="100" fillId="0" borderId="11" xfId="313" applyFont="1" applyFill="1" applyBorder="1" applyAlignment="1">
      <alignment horizontal="right" vertical="center"/>
      <protection/>
    </xf>
    <xf numFmtId="0" fontId="100" fillId="0" borderId="11" xfId="313" applyFont="1" applyFill="1" applyBorder="1" applyAlignment="1">
      <alignment horizontal="left" vertical="center"/>
      <protection/>
    </xf>
    <xf numFmtId="0" fontId="100" fillId="0" borderId="11" xfId="0" applyFont="1" applyFill="1" applyBorder="1" applyAlignment="1">
      <alignment horizontal="left" indent="2"/>
    </xf>
    <xf numFmtId="0" fontId="102" fillId="0" borderId="11" xfId="0" applyFont="1" applyFill="1" applyBorder="1" applyAlignment="1">
      <alignment horizontal="center"/>
    </xf>
    <xf numFmtId="0" fontId="102" fillId="0" borderId="11" xfId="0" applyFont="1" applyFill="1" applyBorder="1" applyAlignment="1">
      <alignment horizontal="left" indent="4"/>
    </xf>
    <xf numFmtId="0" fontId="102" fillId="0" borderId="11" xfId="0" applyFont="1" applyFill="1" applyBorder="1" applyAlignment="1">
      <alignment horizontal="left" indent="3"/>
    </xf>
    <xf numFmtId="0" fontId="102" fillId="0" borderId="11" xfId="0" applyFont="1" applyFill="1" applyBorder="1" applyAlignment="1">
      <alignment/>
    </xf>
    <xf numFmtId="0" fontId="100" fillId="0" borderId="11" xfId="0" applyFont="1" applyFill="1" applyBorder="1" applyAlignment="1">
      <alignment horizontal="center"/>
    </xf>
    <xf numFmtId="0" fontId="100" fillId="0" borderId="11" xfId="0" applyFont="1" applyFill="1" applyBorder="1" applyAlignment="1">
      <alignment horizontal="left" indent="3"/>
    </xf>
    <xf numFmtId="0" fontId="100" fillId="0" borderId="11" xfId="261" applyFont="1" applyFill="1" applyBorder="1" applyAlignment="1">
      <alignment horizontal="left" indent="3"/>
      <protection/>
    </xf>
    <xf numFmtId="0" fontId="102" fillId="0" borderId="11" xfId="259" applyFont="1" applyFill="1" applyBorder="1" applyAlignment="1">
      <alignment horizontal="left" indent="6"/>
      <protection/>
    </xf>
    <xf numFmtId="0" fontId="102" fillId="0" borderId="11" xfId="259" applyFont="1" applyFill="1" applyBorder="1" applyAlignment="1">
      <alignment horizontal="left" indent="3"/>
      <protection/>
    </xf>
    <xf numFmtId="0" fontId="100" fillId="0" borderId="11" xfId="0" applyFont="1" applyFill="1" applyBorder="1" applyAlignment="1">
      <alignment horizontal="left" indent="1"/>
    </xf>
    <xf numFmtId="0" fontId="100" fillId="0" borderId="11" xfId="0" applyFont="1" applyFill="1" applyBorder="1" applyAlignment="1">
      <alignment horizontal="left" indent="4"/>
    </xf>
    <xf numFmtId="0" fontId="100" fillId="0" borderId="11" xfId="0" applyFont="1" applyFill="1" applyBorder="1" applyAlignment="1">
      <alignment horizontal="left" indent="5"/>
    </xf>
    <xf numFmtId="0" fontId="100" fillId="0" borderId="11" xfId="263" applyFont="1" applyFill="1" applyBorder="1" applyAlignment="1">
      <alignment horizontal="left" vertical="center" indent="2"/>
      <protection/>
    </xf>
    <xf numFmtId="0" fontId="100" fillId="0" borderId="11" xfId="265" applyFont="1" applyFill="1" applyBorder="1" applyAlignment="1">
      <alignment horizontal="left" indent="3"/>
      <protection/>
    </xf>
    <xf numFmtId="0" fontId="100" fillId="0" borderId="11" xfId="265" applyFont="1" applyFill="1" applyBorder="1" applyAlignment="1">
      <alignment horizontal="left" indent="4"/>
      <protection/>
    </xf>
    <xf numFmtId="0" fontId="100" fillId="0" borderId="11" xfId="276" applyFont="1" applyFill="1" applyBorder="1" applyAlignment="1">
      <alignment horizontal="left" vertical="center" indent="6"/>
      <protection/>
    </xf>
    <xf numFmtId="0" fontId="103" fillId="0" borderId="11" xfId="276" applyFont="1" applyFill="1" applyBorder="1" applyAlignment="1">
      <alignment horizontal="left" vertical="center" indent="5"/>
      <protection/>
    </xf>
    <xf numFmtId="0" fontId="102" fillId="0" borderId="11" xfId="0" applyFont="1" applyFill="1" applyBorder="1" applyAlignment="1">
      <alignment horizontal="center" vertical="center"/>
    </xf>
    <xf numFmtId="0" fontId="102" fillId="0" borderId="11" xfId="0" applyFont="1" applyFill="1" applyBorder="1" applyAlignment="1">
      <alignment horizontal="left" indent="5"/>
    </xf>
    <xf numFmtId="0" fontId="102" fillId="0" borderId="11" xfId="0" applyFont="1" applyFill="1" applyBorder="1" applyAlignment="1">
      <alignment horizontal="left"/>
    </xf>
    <xf numFmtId="0" fontId="100" fillId="0" borderId="11" xfId="0" applyFont="1" applyFill="1" applyBorder="1" applyAlignment="1">
      <alignment horizontal="center" vertical="center"/>
    </xf>
    <xf numFmtId="0" fontId="100" fillId="0" borderId="11" xfId="0" applyFont="1" applyFill="1" applyBorder="1" applyAlignment="1">
      <alignment horizontal="left"/>
    </xf>
    <xf numFmtId="0" fontId="100" fillId="0" borderId="11" xfId="0" applyFont="1" applyFill="1" applyBorder="1" applyAlignment="1">
      <alignment horizontal="left" indent="6"/>
    </xf>
    <xf numFmtId="0" fontId="102" fillId="0" borderId="11" xfId="313" applyFont="1" applyFill="1" applyBorder="1" applyAlignment="1">
      <alignment horizontal="left" vertical="center" indent="6"/>
      <protection/>
    </xf>
    <xf numFmtId="0" fontId="104" fillId="0" borderId="11" xfId="313" applyFont="1" applyFill="1" applyBorder="1" applyAlignment="1">
      <alignment horizontal="center" vertical="center"/>
      <protection/>
    </xf>
    <xf numFmtId="0" fontId="102" fillId="0" borderId="11" xfId="313" applyFont="1" applyFill="1" applyBorder="1" applyAlignment="1">
      <alignment horizontal="center" vertical="center"/>
      <protection/>
    </xf>
    <xf numFmtId="0" fontId="102" fillId="0" borderId="11" xfId="313" applyFont="1" applyFill="1" applyBorder="1" applyAlignment="1">
      <alignment horizontal="left" vertical="center"/>
      <protection/>
    </xf>
    <xf numFmtId="0" fontId="101" fillId="0" borderId="11" xfId="0" applyFont="1" applyFill="1" applyBorder="1" applyAlignment="1">
      <alignment/>
    </xf>
    <xf numFmtId="0" fontId="100" fillId="0" borderId="11" xfId="0" applyFont="1" applyFill="1" applyBorder="1" applyAlignment="1">
      <alignment horizontal="center" wrapText="1"/>
    </xf>
  </cellXfs>
  <cellStyles count="839">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Énfasis1" xfId="57"/>
    <cellStyle name="20% - Énfasis2" xfId="58"/>
    <cellStyle name="20% - Énfasis3" xfId="59"/>
    <cellStyle name="20% - Énfasis4" xfId="60"/>
    <cellStyle name="20% - Énfasis5" xfId="61"/>
    <cellStyle name="20% - Énfasis6" xfId="62"/>
    <cellStyle name="40% - Accent1" xfId="63"/>
    <cellStyle name="40% - Accent1 2" xfId="64"/>
    <cellStyle name="40% - Accent1 3" xfId="65"/>
    <cellStyle name="40% - Accent1 4" xfId="66"/>
    <cellStyle name="40% - Accent1 5" xfId="67"/>
    <cellStyle name="40% - Accent1 6" xfId="68"/>
    <cellStyle name="40% - Accent1 7" xfId="69"/>
    <cellStyle name="40% - Accent2" xfId="70"/>
    <cellStyle name="40% - Accent2 2" xfId="71"/>
    <cellStyle name="40% - Accent2 3" xfId="72"/>
    <cellStyle name="40% - Accent2 4" xfId="73"/>
    <cellStyle name="40% - Accent2 5" xfId="74"/>
    <cellStyle name="40% - Accent2 6" xfId="75"/>
    <cellStyle name="40% - Accent2 7" xfId="76"/>
    <cellStyle name="40% - Accent3" xfId="77"/>
    <cellStyle name="40% - Accent3 2" xfId="78"/>
    <cellStyle name="40% - Accent3 3" xfId="79"/>
    <cellStyle name="40% - Accent3 4" xfId="80"/>
    <cellStyle name="40% - Accent3 5" xfId="81"/>
    <cellStyle name="40% - Accent3 6" xfId="82"/>
    <cellStyle name="40% - Accent3 7" xfId="83"/>
    <cellStyle name="40% - Accent4" xfId="84"/>
    <cellStyle name="40% - Accent4 2" xfId="85"/>
    <cellStyle name="40% - Accent4 3" xfId="86"/>
    <cellStyle name="40% - Accent4 4" xfId="87"/>
    <cellStyle name="40% - Accent4 5" xfId="88"/>
    <cellStyle name="40% - Accent4 6" xfId="89"/>
    <cellStyle name="40% - Accent4 7" xfId="90"/>
    <cellStyle name="40% - Accent5" xfId="91"/>
    <cellStyle name="40% - Accent5 2" xfId="92"/>
    <cellStyle name="40% - Accent5 3" xfId="93"/>
    <cellStyle name="40% - Accent5 4" xfId="94"/>
    <cellStyle name="40% - Accent5 5" xfId="95"/>
    <cellStyle name="40% - Accent5 6" xfId="96"/>
    <cellStyle name="40% - Accent5 7" xfId="97"/>
    <cellStyle name="40% - Accent6" xfId="98"/>
    <cellStyle name="40% - Accent6 2" xfId="99"/>
    <cellStyle name="40% - Accent6 3" xfId="100"/>
    <cellStyle name="40% - Accent6 4" xfId="101"/>
    <cellStyle name="40% - Accent6 5" xfId="102"/>
    <cellStyle name="40% - Accent6 6" xfId="103"/>
    <cellStyle name="40% - Accent6 7" xfId="104"/>
    <cellStyle name="40% - Énfasis1" xfId="105"/>
    <cellStyle name="40% - Énfasis2" xfId="106"/>
    <cellStyle name="40% - Énfasis3" xfId="107"/>
    <cellStyle name="40% - Énfasis4" xfId="108"/>
    <cellStyle name="40% - Énfasis5" xfId="109"/>
    <cellStyle name="40% - Énfasis6" xfId="110"/>
    <cellStyle name="60% - Accent1" xfId="111"/>
    <cellStyle name="60% - Accent2" xfId="112"/>
    <cellStyle name="60% - Accent3" xfId="113"/>
    <cellStyle name="60% - Accent4" xfId="114"/>
    <cellStyle name="60% - Accent5" xfId="115"/>
    <cellStyle name="60% - Accent6" xfId="116"/>
    <cellStyle name="60% - Énfasis1" xfId="117"/>
    <cellStyle name="60% - Énfasis2" xfId="118"/>
    <cellStyle name="60% - Énfasis3" xfId="119"/>
    <cellStyle name="60% - Énfasis4" xfId="120"/>
    <cellStyle name="60% - Énfasis5" xfId="121"/>
    <cellStyle name="60% - Énfasis6" xfId="122"/>
    <cellStyle name="Accent1" xfId="123"/>
    <cellStyle name="Accent2" xfId="124"/>
    <cellStyle name="Accent3" xfId="125"/>
    <cellStyle name="Accent4" xfId="126"/>
    <cellStyle name="Accent5" xfId="127"/>
    <cellStyle name="Accent6" xfId="128"/>
    <cellStyle name="Bad" xfId="129"/>
    <cellStyle name="Buena" xfId="130"/>
    <cellStyle name="Calculation" xfId="131"/>
    <cellStyle name="Cálculo" xfId="132"/>
    <cellStyle name="Celda de comprobación" xfId="133"/>
    <cellStyle name="Celda vinculada" xfId="134"/>
    <cellStyle name="Check Cell" xfId="135"/>
    <cellStyle name="Comma" xfId="136"/>
    <cellStyle name="Comma [0]" xfId="137"/>
    <cellStyle name="Dziesiętny [0] 10" xfId="138"/>
    <cellStyle name="Dziesiętny [0] 11" xfId="139"/>
    <cellStyle name="Dziesiętny [0] 12" xfId="140"/>
    <cellStyle name="Dziesiętny [0] 13" xfId="141"/>
    <cellStyle name="Dziesiętny [0] 14" xfId="142"/>
    <cellStyle name="Dziesiętny [0] 15" xfId="143"/>
    <cellStyle name="Dziesiętny [0] 16" xfId="144"/>
    <cellStyle name="Dziesiętny [0] 17" xfId="145"/>
    <cellStyle name="Dziesiętny [0] 18" xfId="146"/>
    <cellStyle name="Dziesiętny [0] 19" xfId="147"/>
    <cellStyle name="Dziesiętny [0] 2" xfId="148"/>
    <cellStyle name="Dziesiętny [0] 20" xfId="149"/>
    <cellStyle name="Dziesiętny [0] 21" xfId="150"/>
    <cellStyle name="Dziesiętny [0] 22" xfId="151"/>
    <cellStyle name="Dziesiętny [0] 23" xfId="152"/>
    <cellStyle name="Dziesiętny [0] 24" xfId="153"/>
    <cellStyle name="Dziesiętny [0] 25" xfId="154"/>
    <cellStyle name="Dziesiętny [0] 26" xfId="155"/>
    <cellStyle name="Dziesiętny [0] 27" xfId="156"/>
    <cellStyle name="Dziesiętny [0] 28" xfId="157"/>
    <cellStyle name="Dziesiętny [0] 29" xfId="158"/>
    <cellStyle name="Dziesiętny [0] 3" xfId="159"/>
    <cellStyle name="Dziesiętny [0] 30" xfId="160"/>
    <cellStyle name="Dziesiętny [0] 4" xfId="161"/>
    <cellStyle name="Dziesiętny [0] 5" xfId="162"/>
    <cellStyle name="Dziesiętny [0] 6" xfId="163"/>
    <cellStyle name="Dziesiętny [0] 7" xfId="164"/>
    <cellStyle name="Dziesiętny [0] 8" xfId="165"/>
    <cellStyle name="Dziesiętny [0] 9" xfId="166"/>
    <cellStyle name="Dziesiętny 10" xfId="167"/>
    <cellStyle name="Dziesiętny 11" xfId="168"/>
    <cellStyle name="Dziesiętny 12" xfId="169"/>
    <cellStyle name="Dziesiętny 13" xfId="170"/>
    <cellStyle name="Dziesiętny 14" xfId="171"/>
    <cellStyle name="Dziesiętny 15" xfId="172"/>
    <cellStyle name="Dziesiętny 16" xfId="173"/>
    <cellStyle name="Dziesiętny 17" xfId="174"/>
    <cellStyle name="Dziesiętny 18" xfId="175"/>
    <cellStyle name="Dziesiętny 19" xfId="176"/>
    <cellStyle name="Dziesiętny 2" xfId="177"/>
    <cellStyle name="Dziesiętny 20" xfId="178"/>
    <cellStyle name="Dziesiętny 21" xfId="179"/>
    <cellStyle name="Dziesiętny 3" xfId="180"/>
    <cellStyle name="Dziesiętny 4" xfId="181"/>
    <cellStyle name="Dziesiętny 5" xfId="182"/>
    <cellStyle name="Dziesiętny 6" xfId="183"/>
    <cellStyle name="Dziesiętny 7" xfId="184"/>
    <cellStyle name="Dziesiętny 8" xfId="185"/>
    <cellStyle name="Dziesiętny 9" xfId="186"/>
    <cellStyle name="Encabezado 4" xfId="187"/>
    <cellStyle name="Énfasis1" xfId="188"/>
    <cellStyle name="Énfasis2" xfId="189"/>
    <cellStyle name="Énfasis3" xfId="190"/>
    <cellStyle name="Énfasis4" xfId="191"/>
    <cellStyle name="Énfasis5" xfId="192"/>
    <cellStyle name="Énfasis6" xfId="193"/>
    <cellStyle name="Entrada" xfId="194"/>
    <cellStyle name="Explanatory Text" xfId="195"/>
    <cellStyle name="Good" xfId="196"/>
    <cellStyle name="Heading 1" xfId="197"/>
    <cellStyle name="Heading 2" xfId="198"/>
    <cellStyle name="Heading 3" xfId="199"/>
    <cellStyle name="Heading 4" xfId="200"/>
    <cellStyle name="Hyperlink" xfId="201"/>
    <cellStyle name="Hiperłącze 10" xfId="202"/>
    <cellStyle name="Hiperłącze 11" xfId="203"/>
    <cellStyle name="Hiperłącze 12" xfId="204"/>
    <cellStyle name="Hiperłącze 13" xfId="205"/>
    <cellStyle name="Hiperłącze 14" xfId="206"/>
    <cellStyle name="Hiperłącze 15" xfId="207"/>
    <cellStyle name="Hiperłącze 16" xfId="208"/>
    <cellStyle name="Hiperłącze 17" xfId="209"/>
    <cellStyle name="Hiperłącze 18" xfId="210"/>
    <cellStyle name="Hiperłącze 19" xfId="211"/>
    <cellStyle name="Hiperłącze 2" xfId="212"/>
    <cellStyle name="Hiperłącze 20" xfId="213"/>
    <cellStyle name="Hiperłącze 21" xfId="214"/>
    <cellStyle name="Hiperłącze 22" xfId="215"/>
    <cellStyle name="Hiperłącze 23" xfId="216"/>
    <cellStyle name="Hiperłącze 24" xfId="217"/>
    <cellStyle name="Hiperłącze 25" xfId="218"/>
    <cellStyle name="Hiperłącze 26" xfId="219"/>
    <cellStyle name="Hiperłącze 27" xfId="220"/>
    <cellStyle name="Hiperłącze 28" xfId="221"/>
    <cellStyle name="Hiperłącze 29" xfId="222"/>
    <cellStyle name="Hiperłącze 3" xfId="223"/>
    <cellStyle name="Hiperłącze 30" xfId="224"/>
    <cellStyle name="Hiperłącze 31" xfId="225"/>
    <cellStyle name="Hiperłącze 4" xfId="226"/>
    <cellStyle name="Hiperłącze 5" xfId="227"/>
    <cellStyle name="Hiperłącze 6" xfId="228"/>
    <cellStyle name="Hiperłącze 7" xfId="229"/>
    <cellStyle name="Hiperłącze 8" xfId="230"/>
    <cellStyle name="Hiperłącze 9" xfId="231"/>
    <cellStyle name="Incorrecto" xfId="232"/>
    <cellStyle name="Input" xfId="233"/>
    <cellStyle name="Linked Cell" xfId="234"/>
    <cellStyle name="Millares 2" xfId="235"/>
    <cellStyle name="Neutralne" xfId="236"/>
    <cellStyle name="Normal 2" xfId="237"/>
    <cellStyle name="Normal 2 2" xfId="238"/>
    <cellStyle name="Normal 2_~0149226" xfId="239"/>
    <cellStyle name="Normal 3" xfId="240"/>
    <cellStyle name="Normale_CEBS 2009 38 Annex 1 colored_MM_FR_01042009" xfId="241"/>
    <cellStyle name="Normalny 10" xfId="242"/>
    <cellStyle name="Normalny 11" xfId="243"/>
    <cellStyle name="Normalny 12" xfId="244"/>
    <cellStyle name="Normalny 13" xfId="245"/>
    <cellStyle name="Normalny 14" xfId="246"/>
    <cellStyle name="Normalny 15" xfId="247"/>
    <cellStyle name="Normalny 16" xfId="248"/>
    <cellStyle name="Normalny 17" xfId="249"/>
    <cellStyle name="Normalny 18" xfId="250"/>
    <cellStyle name="Normalny 19" xfId="251"/>
    <cellStyle name="Normalny 2" xfId="252"/>
    <cellStyle name="Normalny 20" xfId="253"/>
    <cellStyle name="Normalny 21" xfId="254"/>
    <cellStyle name="Normalny 22" xfId="255"/>
    <cellStyle name="Normalny 23" xfId="256"/>
    <cellStyle name="Normalny 23 2" xfId="257"/>
    <cellStyle name="Normalny 24" xfId="258"/>
    <cellStyle name="Normalny 24 2" xfId="259"/>
    <cellStyle name="Normalny 25" xfId="260"/>
    <cellStyle name="Normalny 25 2" xfId="261"/>
    <cellStyle name="Normalny 26" xfId="262"/>
    <cellStyle name="Normalny 26 2" xfId="263"/>
    <cellStyle name="Normalny 27" xfId="264"/>
    <cellStyle name="Normalny 27 2" xfId="265"/>
    <cellStyle name="Normalny 28" xfId="266"/>
    <cellStyle name="Normalny 28 2" xfId="267"/>
    <cellStyle name="Normalny 29" xfId="268"/>
    <cellStyle name="Normalny 29 2" xfId="269"/>
    <cellStyle name="Normalny 3" xfId="270"/>
    <cellStyle name="Normalny 30" xfId="271"/>
    <cellStyle name="Normalny 30 2" xfId="272"/>
    <cellStyle name="Normalny 31" xfId="273"/>
    <cellStyle name="Normalny 31 2" xfId="274"/>
    <cellStyle name="Normalny 32" xfId="275"/>
    <cellStyle name="Normalny 32 2" xfId="276"/>
    <cellStyle name="Normalny 33" xfId="277"/>
    <cellStyle name="Normalny 33 2" xfId="278"/>
    <cellStyle name="Normalny 34" xfId="279"/>
    <cellStyle name="Normalny 34 2" xfId="280"/>
    <cellStyle name="Normalny 35" xfId="281"/>
    <cellStyle name="Normalny 35 2" xfId="282"/>
    <cellStyle name="Normalny 36" xfId="283"/>
    <cellStyle name="Normalny 36 2" xfId="284"/>
    <cellStyle name="Normalny 37" xfId="285"/>
    <cellStyle name="Normalny 37 2" xfId="286"/>
    <cellStyle name="Normalny 38" xfId="287"/>
    <cellStyle name="Normalny 38 2" xfId="288"/>
    <cellStyle name="Normalny 39" xfId="289"/>
    <cellStyle name="Normalny 39 2" xfId="290"/>
    <cellStyle name="Normalny 4" xfId="291"/>
    <cellStyle name="Normalny 40" xfId="292"/>
    <cellStyle name="Normalny 40 2" xfId="293"/>
    <cellStyle name="Normalny 41" xfId="294"/>
    <cellStyle name="Normalny 41 2" xfId="295"/>
    <cellStyle name="Normalny 42" xfId="296"/>
    <cellStyle name="Normalny 42 2" xfId="297"/>
    <cellStyle name="Normalny 43" xfId="298"/>
    <cellStyle name="Normalny 43 2" xfId="299"/>
    <cellStyle name="Normalny 44" xfId="300"/>
    <cellStyle name="Normalny 44 2" xfId="301"/>
    <cellStyle name="Normalny 45" xfId="302"/>
    <cellStyle name="Normalny 45 2" xfId="303"/>
    <cellStyle name="Normalny 46" xfId="304"/>
    <cellStyle name="Normalny 47" xfId="305"/>
    <cellStyle name="Normalny 48" xfId="306"/>
    <cellStyle name="Normalny 48 2" xfId="307"/>
    <cellStyle name="Normalny 49" xfId="308"/>
    <cellStyle name="Normalny 49 2" xfId="309"/>
    <cellStyle name="Normalny 5" xfId="310"/>
    <cellStyle name="Normalny 50" xfId="311"/>
    <cellStyle name="Normalny 50 2" xfId="312"/>
    <cellStyle name="Normalny 51" xfId="313"/>
    <cellStyle name="Normalny 6" xfId="314"/>
    <cellStyle name="Normalny 7" xfId="315"/>
    <cellStyle name="Normalny 8" xfId="316"/>
    <cellStyle name="Normalny 9" xfId="317"/>
    <cellStyle name="Notas" xfId="318"/>
    <cellStyle name="Notas 10" xfId="319"/>
    <cellStyle name="Notas 11" xfId="320"/>
    <cellStyle name="Notas 12" xfId="321"/>
    <cellStyle name="Notas 13" xfId="322"/>
    <cellStyle name="Notas 14" xfId="323"/>
    <cellStyle name="Notas 15" xfId="324"/>
    <cellStyle name="Notas 16" xfId="325"/>
    <cellStyle name="Notas 17" xfId="326"/>
    <cellStyle name="Notas 18" xfId="327"/>
    <cellStyle name="Notas 19" xfId="328"/>
    <cellStyle name="Notas 2" xfId="329"/>
    <cellStyle name="Notas 2 10" xfId="330"/>
    <cellStyle name="Notas 2 11" xfId="331"/>
    <cellStyle name="Notas 2 12" xfId="332"/>
    <cellStyle name="Notas 2 13" xfId="333"/>
    <cellStyle name="Notas 2 14" xfId="334"/>
    <cellStyle name="Notas 2 15" xfId="335"/>
    <cellStyle name="Notas 2 16" xfId="336"/>
    <cellStyle name="Notas 2 17" xfId="337"/>
    <cellStyle name="Notas 2 18" xfId="338"/>
    <cellStyle name="Notas 2 19" xfId="339"/>
    <cellStyle name="Notas 2 2" xfId="340"/>
    <cellStyle name="Notas 2 2 2" xfId="341"/>
    <cellStyle name="Notas 2 2 2 2" xfId="342"/>
    <cellStyle name="Notas 2 2 2 2 2" xfId="343"/>
    <cellStyle name="Notas 2 2 2 2 3" xfId="344"/>
    <cellStyle name="Notas 2 2 3" xfId="345"/>
    <cellStyle name="Notas 2 2 4" xfId="346"/>
    <cellStyle name="Notas 2 20" xfId="347"/>
    <cellStyle name="Notas 2 21" xfId="348"/>
    <cellStyle name="Notas 2 22" xfId="349"/>
    <cellStyle name="Notas 2 23" xfId="350"/>
    <cellStyle name="Notas 2 24" xfId="351"/>
    <cellStyle name="Notas 2 25" xfId="352"/>
    <cellStyle name="Notas 2 26" xfId="353"/>
    <cellStyle name="Notas 2 27" xfId="354"/>
    <cellStyle name="Notas 2 28" xfId="355"/>
    <cellStyle name="Notas 2 29" xfId="356"/>
    <cellStyle name="Notas 2 3" xfId="357"/>
    <cellStyle name="Notas 2 30" xfId="358"/>
    <cellStyle name="Notas 2 31" xfId="359"/>
    <cellStyle name="Notas 2 32" xfId="360"/>
    <cellStyle name="Notas 2 33" xfId="361"/>
    <cellStyle name="Notas 2 34" xfId="362"/>
    <cellStyle name="Notas 2 34 2" xfId="363"/>
    <cellStyle name="Notas 2 34 2 2" xfId="364"/>
    <cellStyle name="Notas 2 34 2 3" xfId="365"/>
    <cellStyle name="Notas 2 35" xfId="366"/>
    <cellStyle name="Notas 2 4" xfId="367"/>
    <cellStyle name="Notas 2 5" xfId="368"/>
    <cellStyle name="Notas 2 6" xfId="369"/>
    <cellStyle name="Notas 2 7" xfId="370"/>
    <cellStyle name="Notas 2 8" xfId="371"/>
    <cellStyle name="Notas 2 9" xfId="372"/>
    <cellStyle name="Notas 20" xfId="373"/>
    <cellStyle name="Notas 21" xfId="374"/>
    <cellStyle name="Notas 22" xfId="375"/>
    <cellStyle name="Notas 23" xfId="376"/>
    <cellStyle name="Notas 24" xfId="377"/>
    <cellStyle name="Notas 25" xfId="378"/>
    <cellStyle name="Notas 26" xfId="379"/>
    <cellStyle name="Notas 27" xfId="380"/>
    <cellStyle name="Notas 28" xfId="381"/>
    <cellStyle name="Notas 29" xfId="382"/>
    <cellStyle name="Notas 3" xfId="383"/>
    <cellStyle name="Notas 3 10" xfId="384"/>
    <cellStyle name="Notas 3 11" xfId="385"/>
    <cellStyle name="Notas 3 12" xfId="386"/>
    <cellStyle name="Notas 3 13" xfId="387"/>
    <cellStyle name="Notas 3 14" xfId="388"/>
    <cellStyle name="Notas 3 15" xfId="389"/>
    <cellStyle name="Notas 3 16" xfId="390"/>
    <cellStyle name="Notas 3 17" xfId="391"/>
    <cellStyle name="Notas 3 18" xfId="392"/>
    <cellStyle name="Notas 3 19" xfId="393"/>
    <cellStyle name="Notas 3 2" xfId="394"/>
    <cellStyle name="Notas 3 2 2" xfId="395"/>
    <cellStyle name="Notas 3 2 2 2" xfId="396"/>
    <cellStyle name="Notas 3 2 2 2 2" xfId="397"/>
    <cellStyle name="Notas 3 2 2 2 3" xfId="398"/>
    <cellStyle name="Notas 3 2 3" xfId="399"/>
    <cellStyle name="Notas 3 2 4" xfId="400"/>
    <cellStyle name="Notas 3 20" xfId="401"/>
    <cellStyle name="Notas 3 21" xfId="402"/>
    <cellStyle name="Notas 3 22" xfId="403"/>
    <cellStyle name="Notas 3 23" xfId="404"/>
    <cellStyle name="Notas 3 24" xfId="405"/>
    <cellStyle name="Notas 3 25" xfId="406"/>
    <cellStyle name="Notas 3 26" xfId="407"/>
    <cellStyle name="Notas 3 27" xfId="408"/>
    <cellStyle name="Notas 3 28" xfId="409"/>
    <cellStyle name="Notas 3 29" xfId="410"/>
    <cellStyle name="Notas 3 3" xfId="411"/>
    <cellStyle name="Notas 3 30" xfId="412"/>
    <cellStyle name="Notas 3 31" xfId="413"/>
    <cellStyle name="Notas 3 32" xfId="414"/>
    <cellStyle name="Notas 3 33" xfId="415"/>
    <cellStyle name="Notas 3 34" xfId="416"/>
    <cellStyle name="Notas 3 34 2" xfId="417"/>
    <cellStyle name="Notas 3 34 2 2" xfId="418"/>
    <cellStyle name="Notas 3 34 2 3" xfId="419"/>
    <cellStyle name="Notas 3 35" xfId="420"/>
    <cellStyle name="Notas 3 4" xfId="421"/>
    <cellStyle name="Notas 3 5" xfId="422"/>
    <cellStyle name="Notas 3 6" xfId="423"/>
    <cellStyle name="Notas 3 7" xfId="424"/>
    <cellStyle name="Notas 3 8" xfId="425"/>
    <cellStyle name="Notas 3 9" xfId="426"/>
    <cellStyle name="Notas 30" xfId="427"/>
    <cellStyle name="Notas 31" xfId="428"/>
    <cellStyle name="Notas 32" xfId="429"/>
    <cellStyle name="Notas 33" xfId="430"/>
    <cellStyle name="Notas 34" xfId="431"/>
    <cellStyle name="Notas 34 2" xfId="432"/>
    <cellStyle name="Notas 34 2 2" xfId="433"/>
    <cellStyle name="Notas 34 2 3" xfId="434"/>
    <cellStyle name="Notas 35" xfId="435"/>
    <cellStyle name="Notas 4" xfId="436"/>
    <cellStyle name="Notas 4 10" xfId="437"/>
    <cellStyle name="Notas 4 11" xfId="438"/>
    <cellStyle name="Notas 4 12" xfId="439"/>
    <cellStyle name="Notas 4 13" xfId="440"/>
    <cellStyle name="Notas 4 14" xfId="441"/>
    <cellStyle name="Notas 4 15" xfId="442"/>
    <cellStyle name="Notas 4 16" xfId="443"/>
    <cellStyle name="Notas 4 17" xfId="444"/>
    <cellStyle name="Notas 4 18" xfId="445"/>
    <cellStyle name="Notas 4 19" xfId="446"/>
    <cellStyle name="Notas 4 2" xfId="447"/>
    <cellStyle name="Notas 4 2 2" xfId="448"/>
    <cellStyle name="Notas 4 2 2 2" xfId="449"/>
    <cellStyle name="Notas 4 2 2 2 2" xfId="450"/>
    <cellStyle name="Notas 4 2 2 2 3" xfId="451"/>
    <cellStyle name="Notas 4 2 3" xfId="452"/>
    <cellStyle name="Notas 4 2 4" xfId="453"/>
    <cellStyle name="Notas 4 20" xfId="454"/>
    <cellStyle name="Notas 4 21" xfId="455"/>
    <cellStyle name="Notas 4 22" xfId="456"/>
    <cellStyle name="Notas 4 23" xfId="457"/>
    <cellStyle name="Notas 4 24" xfId="458"/>
    <cellStyle name="Notas 4 25" xfId="459"/>
    <cellStyle name="Notas 4 26" xfId="460"/>
    <cellStyle name="Notas 4 27" xfId="461"/>
    <cellStyle name="Notas 4 28" xfId="462"/>
    <cellStyle name="Notas 4 29" xfId="463"/>
    <cellStyle name="Notas 4 3" xfId="464"/>
    <cellStyle name="Notas 4 30" xfId="465"/>
    <cellStyle name="Notas 4 31" xfId="466"/>
    <cellStyle name="Notas 4 32" xfId="467"/>
    <cellStyle name="Notas 4 33" xfId="468"/>
    <cellStyle name="Notas 4 34" xfId="469"/>
    <cellStyle name="Notas 4 34 2" xfId="470"/>
    <cellStyle name="Notas 4 34 2 2" xfId="471"/>
    <cellStyle name="Notas 4 34 2 3" xfId="472"/>
    <cellStyle name="Notas 4 35" xfId="473"/>
    <cellStyle name="Notas 4 4" xfId="474"/>
    <cellStyle name="Notas 4 5" xfId="475"/>
    <cellStyle name="Notas 4 6" xfId="476"/>
    <cellStyle name="Notas 4 7" xfId="477"/>
    <cellStyle name="Notas 4 8" xfId="478"/>
    <cellStyle name="Notas 4 9" xfId="479"/>
    <cellStyle name="Notas 5" xfId="480"/>
    <cellStyle name="Notas 5 10" xfId="481"/>
    <cellStyle name="Notas 5 11" xfId="482"/>
    <cellStyle name="Notas 5 12" xfId="483"/>
    <cellStyle name="Notas 5 13" xfId="484"/>
    <cellStyle name="Notas 5 14" xfId="485"/>
    <cellStyle name="Notas 5 15" xfId="486"/>
    <cellStyle name="Notas 5 16" xfId="487"/>
    <cellStyle name="Notas 5 17" xfId="488"/>
    <cellStyle name="Notas 5 18" xfId="489"/>
    <cellStyle name="Notas 5 19" xfId="490"/>
    <cellStyle name="Notas 5 2" xfId="491"/>
    <cellStyle name="Notas 5 2 2" xfId="492"/>
    <cellStyle name="Notas 5 2 2 2" xfId="493"/>
    <cellStyle name="Notas 5 2 2 2 2" xfId="494"/>
    <cellStyle name="Notas 5 2 2 2 3" xfId="495"/>
    <cellStyle name="Notas 5 2 3" xfId="496"/>
    <cellStyle name="Notas 5 2 4" xfId="497"/>
    <cellStyle name="Notas 5 20" xfId="498"/>
    <cellStyle name="Notas 5 21" xfId="499"/>
    <cellStyle name="Notas 5 22" xfId="500"/>
    <cellStyle name="Notas 5 23" xfId="501"/>
    <cellStyle name="Notas 5 24" xfId="502"/>
    <cellStyle name="Notas 5 25" xfId="503"/>
    <cellStyle name="Notas 5 26" xfId="504"/>
    <cellStyle name="Notas 5 27" xfId="505"/>
    <cellStyle name="Notas 5 28" xfId="506"/>
    <cellStyle name="Notas 5 29" xfId="507"/>
    <cellStyle name="Notas 5 3" xfId="508"/>
    <cellStyle name="Notas 5 30" xfId="509"/>
    <cellStyle name="Notas 5 31" xfId="510"/>
    <cellStyle name="Notas 5 32" xfId="511"/>
    <cellStyle name="Notas 5 33" xfId="512"/>
    <cellStyle name="Notas 5 34" xfId="513"/>
    <cellStyle name="Notas 5 34 2" xfId="514"/>
    <cellStyle name="Notas 5 34 2 2" xfId="515"/>
    <cellStyle name="Notas 5 34 2 3" xfId="516"/>
    <cellStyle name="Notas 5 35" xfId="517"/>
    <cellStyle name="Notas 5 4" xfId="518"/>
    <cellStyle name="Notas 5 5" xfId="519"/>
    <cellStyle name="Notas 5 6" xfId="520"/>
    <cellStyle name="Notas 5 7" xfId="521"/>
    <cellStyle name="Notas 5 8" xfId="522"/>
    <cellStyle name="Notas 5 9" xfId="523"/>
    <cellStyle name="Notas 6" xfId="524"/>
    <cellStyle name="Notas 6 10" xfId="525"/>
    <cellStyle name="Notas 6 11" xfId="526"/>
    <cellStyle name="Notas 6 12" xfId="527"/>
    <cellStyle name="Notas 6 13" xfId="528"/>
    <cellStyle name="Notas 6 14" xfId="529"/>
    <cellStyle name="Notas 6 15" xfId="530"/>
    <cellStyle name="Notas 6 16" xfId="531"/>
    <cellStyle name="Notas 6 17" xfId="532"/>
    <cellStyle name="Notas 6 18" xfId="533"/>
    <cellStyle name="Notas 6 19" xfId="534"/>
    <cellStyle name="Notas 6 2" xfId="535"/>
    <cellStyle name="Notas 6 2 2" xfId="536"/>
    <cellStyle name="Notas 6 2 2 2" xfId="537"/>
    <cellStyle name="Notas 6 2 2 2 2" xfId="538"/>
    <cellStyle name="Notas 6 2 2 2 3" xfId="539"/>
    <cellStyle name="Notas 6 2 3" xfId="540"/>
    <cellStyle name="Notas 6 2 4" xfId="541"/>
    <cellStyle name="Notas 6 20" xfId="542"/>
    <cellStyle name="Notas 6 21" xfId="543"/>
    <cellStyle name="Notas 6 22" xfId="544"/>
    <cellStyle name="Notas 6 23" xfId="545"/>
    <cellStyle name="Notas 6 24" xfId="546"/>
    <cellStyle name="Notas 6 25" xfId="547"/>
    <cellStyle name="Notas 6 26" xfId="548"/>
    <cellStyle name="Notas 6 27" xfId="549"/>
    <cellStyle name="Notas 6 28" xfId="550"/>
    <cellStyle name="Notas 6 29" xfId="551"/>
    <cellStyle name="Notas 6 3" xfId="552"/>
    <cellStyle name="Notas 6 30" xfId="553"/>
    <cellStyle name="Notas 6 31" xfId="554"/>
    <cellStyle name="Notas 6 32" xfId="555"/>
    <cellStyle name="Notas 6 33" xfId="556"/>
    <cellStyle name="Notas 6 34" xfId="557"/>
    <cellStyle name="Notas 6 34 2" xfId="558"/>
    <cellStyle name="Notas 6 34 2 2" xfId="559"/>
    <cellStyle name="Notas 6 34 2 3" xfId="560"/>
    <cellStyle name="Notas 6 35" xfId="561"/>
    <cellStyle name="Notas 6 4" xfId="562"/>
    <cellStyle name="Notas 6 5" xfId="563"/>
    <cellStyle name="Notas 6 6" xfId="564"/>
    <cellStyle name="Notas 6 7" xfId="565"/>
    <cellStyle name="Notas 6 8" xfId="566"/>
    <cellStyle name="Notas 6 9" xfId="567"/>
    <cellStyle name="Notas 7" xfId="568"/>
    <cellStyle name="Notas 7 2" xfId="569"/>
    <cellStyle name="Notas 7 2 2" xfId="570"/>
    <cellStyle name="Notas 7 2 2 2" xfId="571"/>
    <cellStyle name="Notas 7 2 2 3" xfId="572"/>
    <cellStyle name="Notas 7 3" xfId="573"/>
    <cellStyle name="Notas 7 4" xfId="574"/>
    <cellStyle name="Notas 8" xfId="575"/>
    <cellStyle name="Notas 9" xfId="576"/>
    <cellStyle name="Note" xfId="577"/>
    <cellStyle name="Note 10" xfId="578"/>
    <cellStyle name="Note 11" xfId="579"/>
    <cellStyle name="Note 12" xfId="580"/>
    <cellStyle name="Note 13" xfId="581"/>
    <cellStyle name="Note 14" xfId="582"/>
    <cellStyle name="Note 15" xfId="583"/>
    <cellStyle name="Note 16" xfId="584"/>
    <cellStyle name="Note 17" xfId="585"/>
    <cellStyle name="Note 18" xfId="586"/>
    <cellStyle name="Note 19" xfId="587"/>
    <cellStyle name="Note 2" xfId="588"/>
    <cellStyle name="Note 2 10" xfId="589"/>
    <cellStyle name="Note 2 11" xfId="590"/>
    <cellStyle name="Note 2 12" xfId="591"/>
    <cellStyle name="Note 2 13" xfId="592"/>
    <cellStyle name="Note 2 14" xfId="593"/>
    <cellStyle name="Note 2 15" xfId="594"/>
    <cellStyle name="Note 2 16" xfId="595"/>
    <cellStyle name="Note 2 17" xfId="596"/>
    <cellStyle name="Note 2 18" xfId="597"/>
    <cellStyle name="Note 2 19" xfId="598"/>
    <cellStyle name="Note 2 2" xfId="599"/>
    <cellStyle name="Note 2 2 2" xfId="600"/>
    <cellStyle name="Note 2 2 2 2" xfId="601"/>
    <cellStyle name="Note 2 2 2 2 2" xfId="602"/>
    <cellStyle name="Note 2 2 2 2 3" xfId="603"/>
    <cellStyle name="Note 2 2 3" xfId="604"/>
    <cellStyle name="Note 2 2 4" xfId="605"/>
    <cellStyle name="Note 2 20" xfId="606"/>
    <cellStyle name="Note 2 21" xfId="607"/>
    <cellStyle name="Note 2 22" xfId="608"/>
    <cellStyle name="Note 2 23" xfId="609"/>
    <cellStyle name="Note 2 24" xfId="610"/>
    <cellStyle name="Note 2 25" xfId="611"/>
    <cellStyle name="Note 2 26" xfId="612"/>
    <cellStyle name="Note 2 27" xfId="613"/>
    <cellStyle name="Note 2 28" xfId="614"/>
    <cellStyle name="Note 2 29" xfId="615"/>
    <cellStyle name="Note 2 3" xfId="616"/>
    <cellStyle name="Note 2 30" xfId="617"/>
    <cellStyle name="Note 2 31" xfId="618"/>
    <cellStyle name="Note 2 32" xfId="619"/>
    <cellStyle name="Note 2 33" xfId="620"/>
    <cellStyle name="Note 2 34" xfId="621"/>
    <cellStyle name="Note 2 34 2" xfId="622"/>
    <cellStyle name="Note 2 34 2 2" xfId="623"/>
    <cellStyle name="Note 2 34 2 3" xfId="624"/>
    <cellStyle name="Note 2 35" xfId="625"/>
    <cellStyle name="Note 2 4" xfId="626"/>
    <cellStyle name="Note 2 5" xfId="627"/>
    <cellStyle name="Note 2 6" xfId="628"/>
    <cellStyle name="Note 2 7" xfId="629"/>
    <cellStyle name="Note 2 8" xfId="630"/>
    <cellStyle name="Note 2 9" xfId="631"/>
    <cellStyle name="Note 20" xfId="632"/>
    <cellStyle name="Note 21" xfId="633"/>
    <cellStyle name="Note 22" xfId="634"/>
    <cellStyle name="Note 23" xfId="635"/>
    <cellStyle name="Note 24" xfId="636"/>
    <cellStyle name="Note 25" xfId="637"/>
    <cellStyle name="Note 26" xfId="638"/>
    <cellStyle name="Note 27" xfId="639"/>
    <cellStyle name="Note 28" xfId="640"/>
    <cellStyle name="Note 29" xfId="641"/>
    <cellStyle name="Note 3" xfId="642"/>
    <cellStyle name="Note 3 10" xfId="643"/>
    <cellStyle name="Note 3 11" xfId="644"/>
    <cellStyle name="Note 3 12" xfId="645"/>
    <cellStyle name="Note 3 13" xfId="646"/>
    <cellStyle name="Note 3 14" xfId="647"/>
    <cellStyle name="Note 3 15" xfId="648"/>
    <cellStyle name="Note 3 16" xfId="649"/>
    <cellStyle name="Note 3 17" xfId="650"/>
    <cellStyle name="Note 3 18" xfId="651"/>
    <cellStyle name="Note 3 19" xfId="652"/>
    <cellStyle name="Note 3 2" xfId="653"/>
    <cellStyle name="Note 3 2 2" xfId="654"/>
    <cellStyle name="Note 3 2 2 2" xfId="655"/>
    <cellStyle name="Note 3 2 2 2 2" xfId="656"/>
    <cellStyle name="Note 3 2 2 2 3" xfId="657"/>
    <cellStyle name="Note 3 2 3" xfId="658"/>
    <cellStyle name="Note 3 2 4" xfId="659"/>
    <cellStyle name="Note 3 20" xfId="660"/>
    <cellStyle name="Note 3 21" xfId="661"/>
    <cellStyle name="Note 3 22" xfId="662"/>
    <cellStyle name="Note 3 23" xfId="663"/>
    <cellStyle name="Note 3 24" xfId="664"/>
    <cellStyle name="Note 3 25" xfId="665"/>
    <cellStyle name="Note 3 26" xfId="666"/>
    <cellStyle name="Note 3 27" xfId="667"/>
    <cellStyle name="Note 3 28" xfId="668"/>
    <cellStyle name="Note 3 29" xfId="669"/>
    <cellStyle name="Note 3 3" xfId="670"/>
    <cellStyle name="Note 3 30" xfId="671"/>
    <cellStyle name="Note 3 31" xfId="672"/>
    <cellStyle name="Note 3 32" xfId="673"/>
    <cellStyle name="Note 3 33" xfId="674"/>
    <cellStyle name="Note 3 34" xfId="675"/>
    <cellStyle name="Note 3 34 2" xfId="676"/>
    <cellStyle name="Note 3 34 2 2" xfId="677"/>
    <cellStyle name="Note 3 34 2 3" xfId="678"/>
    <cellStyle name="Note 3 35" xfId="679"/>
    <cellStyle name="Note 3 4" xfId="680"/>
    <cellStyle name="Note 3 5" xfId="681"/>
    <cellStyle name="Note 3 6" xfId="682"/>
    <cellStyle name="Note 3 7" xfId="683"/>
    <cellStyle name="Note 3 8" xfId="684"/>
    <cellStyle name="Note 3 9" xfId="685"/>
    <cellStyle name="Note 30" xfId="686"/>
    <cellStyle name="Note 31" xfId="687"/>
    <cellStyle name="Note 32" xfId="688"/>
    <cellStyle name="Note 33" xfId="689"/>
    <cellStyle name="Note 34" xfId="690"/>
    <cellStyle name="Note 34 2" xfId="691"/>
    <cellStyle name="Note 34 2 2" xfId="692"/>
    <cellStyle name="Note 34 2 3" xfId="693"/>
    <cellStyle name="Note 35" xfId="694"/>
    <cellStyle name="Note 4" xfId="695"/>
    <cellStyle name="Note 4 10" xfId="696"/>
    <cellStyle name="Note 4 11" xfId="697"/>
    <cellStyle name="Note 4 12" xfId="698"/>
    <cellStyle name="Note 4 13" xfId="699"/>
    <cellStyle name="Note 4 14" xfId="700"/>
    <cellStyle name="Note 4 15" xfId="701"/>
    <cellStyle name="Note 4 16" xfId="702"/>
    <cellStyle name="Note 4 17" xfId="703"/>
    <cellStyle name="Note 4 18" xfId="704"/>
    <cellStyle name="Note 4 19" xfId="705"/>
    <cellStyle name="Note 4 2" xfId="706"/>
    <cellStyle name="Note 4 2 2" xfId="707"/>
    <cellStyle name="Note 4 2 2 2" xfId="708"/>
    <cellStyle name="Note 4 2 2 2 2" xfId="709"/>
    <cellStyle name="Note 4 2 2 2 3" xfId="710"/>
    <cellStyle name="Note 4 2 3" xfId="711"/>
    <cellStyle name="Note 4 2 4" xfId="712"/>
    <cellStyle name="Note 4 20" xfId="713"/>
    <cellStyle name="Note 4 21" xfId="714"/>
    <cellStyle name="Note 4 22" xfId="715"/>
    <cellStyle name="Note 4 23" xfId="716"/>
    <cellStyle name="Note 4 24" xfId="717"/>
    <cellStyle name="Note 4 25" xfId="718"/>
    <cellStyle name="Note 4 26" xfId="719"/>
    <cellStyle name="Note 4 27" xfId="720"/>
    <cellStyle name="Note 4 28" xfId="721"/>
    <cellStyle name="Note 4 29" xfId="722"/>
    <cellStyle name="Note 4 3" xfId="723"/>
    <cellStyle name="Note 4 30" xfId="724"/>
    <cellStyle name="Note 4 31" xfId="725"/>
    <cellStyle name="Note 4 32" xfId="726"/>
    <cellStyle name="Note 4 33" xfId="727"/>
    <cellStyle name="Note 4 34" xfId="728"/>
    <cellStyle name="Note 4 34 2" xfId="729"/>
    <cellStyle name="Note 4 34 2 2" xfId="730"/>
    <cellStyle name="Note 4 34 2 3" xfId="731"/>
    <cellStyle name="Note 4 35" xfId="732"/>
    <cellStyle name="Note 4 4" xfId="733"/>
    <cellStyle name="Note 4 5" xfId="734"/>
    <cellStyle name="Note 4 6" xfId="735"/>
    <cellStyle name="Note 4 7" xfId="736"/>
    <cellStyle name="Note 4 8" xfId="737"/>
    <cellStyle name="Note 4 9" xfId="738"/>
    <cellStyle name="Note 5" xfId="739"/>
    <cellStyle name="Note 5 10" xfId="740"/>
    <cellStyle name="Note 5 11" xfId="741"/>
    <cellStyle name="Note 5 12" xfId="742"/>
    <cellStyle name="Note 5 13" xfId="743"/>
    <cellStyle name="Note 5 14" xfId="744"/>
    <cellStyle name="Note 5 15" xfId="745"/>
    <cellStyle name="Note 5 16" xfId="746"/>
    <cellStyle name="Note 5 17" xfId="747"/>
    <cellStyle name="Note 5 18" xfId="748"/>
    <cellStyle name="Note 5 19" xfId="749"/>
    <cellStyle name="Note 5 2" xfId="750"/>
    <cellStyle name="Note 5 2 2" xfId="751"/>
    <cellStyle name="Note 5 2 2 2" xfId="752"/>
    <cellStyle name="Note 5 2 2 2 2" xfId="753"/>
    <cellStyle name="Note 5 2 2 2 3" xfId="754"/>
    <cellStyle name="Note 5 2 3" xfId="755"/>
    <cellStyle name="Note 5 2 4" xfId="756"/>
    <cellStyle name="Note 5 20" xfId="757"/>
    <cellStyle name="Note 5 21" xfId="758"/>
    <cellStyle name="Note 5 22" xfId="759"/>
    <cellStyle name="Note 5 23" xfId="760"/>
    <cellStyle name="Note 5 24" xfId="761"/>
    <cellStyle name="Note 5 25" xfId="762"/>
    <cellStyle name="Note 5 26" xfId="763"/>
    <cellStyle name="Note 5 27" xfId="764"/>
    <cellStyle name="Note 5 28" xfId="765"/>
    <cellStyle name="Note 5 29" xfId="766"/>
    <cellStyle name="Note 5 3" xfId="767"/>
    <cellStyle name="Note 5 30" xfId="768"/>
    <cellStyle name="Note 5 31" xfId="769"/>
    <cellStyle name="Note 5 32" xfId="770"/>
    <cellStyle name="Note 5 33" xfId="771"/>
    <cellStyle name="Note 5 34" xfId="772"/>
    <cellStyle name="Note 5 34 2" xfId="773"/>
    <cellStyle name="Note 5 34 2 2" xfId="774"/>
    <cellStyle name="Note 5 34 2 3" xfId="775"/>
    <cellStyle name="Note 5 35" xfId="776"/>
    <cellStyle name="Note 5 4" xfId="777"/>
    <cellStyle name="Note 5 5" xfId="778"/>
    <cellStyle name="Note 5 6" xfId="779"/>
    <cellStyle name="Note 5 7" xfId="780"/>
    <cellStyle name="Note 5 8" xfId="781"/>
    <cellStyle name="Note 5 9" xfId="782"/>
    <cellStyle name="Note 6" xfId="783"/>
    <cellStyle name="Note 6 10" xfId="784"/>
    <cellStyle name="Note 6 11" xfId="785"/>
    <cellStyle name="Note 6 12" xfId="786"/>
    <cellStyle name="Note 6 13" xfId="787"/>
    <cellStyle name="Note 6 14" xfId="788"/>
    <cellStyle name="Note 6 15" xfId="789"/>
    <cellStyle name="Note 6 16" xfId="790"/>
    <cellStyle name="Note 6 17" xfId="791"/>
    <cellStyle name="Note 6 18" xfId="792"/>
    <cellStyle name="Note 6 19" xfId="793"/>
    <cellStyle name="Note 6 2" xfId="794"/>
    <cellStyle name="Note 6 2 2" xfId="795"/>
    <cellStyle name="Note 6 2 2 2" xfId="796"/>
    <cellStyle name="Note 6 2 2 2 2" xfId="797"/>
    <cellStyle name="Note 6 2 2 2 3" xfId="798"/>
    <cellStyle name="Note 6 2 3" xfId="799"/>
    <cellStyle name="Note 6 2 4" xfId="800"/>
    <cellStyle name="Note 6 20" xfId="801"/>
    <cellStyle name="Note 6 21" xfId="802"/>
    <cellStyle name="Note 6 22" xfId="803"/>
    <cellStyle name="Note 6 23" xfId="804"/>
    <cellStyle name="Note 6 24" xfId="805"/>
    <cellStyle name="Note 6 25" xfId="806"/>
    <cellStyle name="Note 6 26" xfId="807"/>
    <cellStyle name="Note 6 27" xfId="808"/>
    <cellStyle name="Note 6 28" xfId="809"/>
    <cellStyle name="Note 6 29" xfId="810"/>
    <cellStyle name="Note 6 3" xfId="811"/>
    <cellStyle name="Note 6 30" xfId="812"/>
    <cellStyle name="Note 6 31" xfId="813"/>
    <cellStyle name="Note 6 32" xfId="814"/>
    <cellStyle name="Note 6 33" xfId="815"/>
    <cellStyle name="Note 6 34" xfId="816"/>
    <cellStyle name="Note 6 34 2" xfId="817"/>
    <cellStyle name="Note 6 34 2 2" xfId="818"/>
    <cellStyle name="Note 6 34 2 3" xfId="819"/>
    <cellStyle name="Note 6 35" xfId="820"/>
    <cellStyle name="Note 6 4" xfId="821"/>
    <cellStyle name="Note 6 5" xfId="822"/>
    <cellStyle name="Note 6 6" xfId="823"/>
    <cellStyle name="Note 6 7" xfId="824"/>
    <cellStyle name="Note 6 8" xfId="825"/>
    <cellStyle name="Note 6 9" xfId="826"/>
    <cellStyle name="Note 7" xfId="827"/>
    <cellStyle name="Note 7 2" xfId="828"/>
    <cellStyle name="Note 7 2 2" xfId="829"/>
    <cellStyle name="Note 7 2 2 2" xfId="830"/>
    <cellStyle name="Note 7 2 2 3" xfId="831"/>
    <cellStyle name="Note 7 3" xfId="832"/>
    <cellStyle name="Note 7 4" xfId="833"/>
    <cellStyle name="Note 8" xfId="834"/>
    <cellStyle name="Note 9" xfId="835"/>
    <cellStyle name="Followed Hyperlink" xfId="836"/>
    <cellStyle name="Output" xfId="837"/>
    <cellStyle name="Percent" xfId="838"/>
    <cellStyle name="Salida" xfId="839"/>
    <cellStyle name="Suma" xfId="840"/>
    <cellStyle name="Texto de advertencia" xfId="841"/>
    <cellStyle name="Texto explicativo" xfId="842"/>
    <cellStyle name="Title" xfId="843"/>
    <cellStyle name="Título" xfId="844"/>
    <cellStyle name="Título 1" xfId="845"/>
    <cellStyle name="Título 2" xfId="846"/>
    <cellStyle name="Título 3" xfId="847"/>
    <cellStyle name="Uwaga" xfId="848"/>
    <cellStyle name="Uwaga 2" xfId="849"/>
    <cellStyle name="Currency" xfId="850"/>
    <cellStyle name="Currency [0]" xfId="851"/>
    <cellStyle name="Warning Text" xfId="8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2809875</xdr:colOff>
      <xdr:row>16</xdr:row>
      <xdr:rowOff>180975</xdr:rowOff>
    </xdr:from>
    <xdr:to>
      <xdr:col>1</xdr:col>
      <xdr:colOff>3971925</xdr:colOff>
      <xdr:row>16</xdr:row>
      <xdr:rowOff>781050</xdr:rowOff>
    </xdr:to>
    <xdr:pic>
      <xdr:nvPicPr>
        <xdr:cNvPr id="1" name="Obraz 11" descr="eu_logo.gif"/>
        <xdr:cNvPicPr preferRelativeResize="1">
          <a:picLocks noChangeAspect="1"/>
        </xdr:cNvPicPr>
      </xdr:nvPicPr>
      <xdr:blipFill>
        <a:blip r:embed="rId1"/>
        <a:stretch>
          <a:fillRect/>
        </a:stretch>
      </xdr:blipFill>
      <xdr:spPr>
        <a:xfrm>
          <a:off x="3667125" y="4152900"/>
          <a:ext cx="1162050" cy="600075"/>
        </a:xfrm>
        <a:prstGeom prst="rect">
          <a:avLst/>
        </a:prstGeom>
        <a:noFill/>
        <a:ln w="9525" cmpd="sng">
          <a:noFill/>
        </a:ln>
      </xdr:spPr>
    </xdr:pic>
    <xdr:clientData/>
  </xdr:twoCellAnchor>
  <xdr:twoCellAnchor editAs="oneCell">
    <xdr:from>
      <xdr:col>1</xdr:col>
      <xdr:colOff>2124075</xdr:colOff>
      <xdr:row>0</xdr:row>
      <xdr:rowOff>142875</xdr:rowOff>
    </xdr:from>
    <xdr:to>
      <xdr:col>1</xdr:col>
      <xdr:colOff>4429125</xdr:colOff>
      <xdr:row>2</xdr:row>
      <xdr:rowOff>781050</xdr:rowOff>
    </xdr:to>
    <xdr:pic>
      <xdr:nvPicPr>
        <xdr:cNvPr id="2" name="Obraz 1"/>
        <xdr:cNvPicPr preferRelativeResize="1">
          <a:picLocks noChangeAspect="1"/>
        </xdr:cNvPicPr>
      </xdr:nvPicPr>
      <xdr:blipFill>
        <a:blip r:embed="rId2"/>
        <a:stretch>
          <a:fillRect/>
        </a:stretch>
      </xdr:blipFill>
      <xdr:spPr>
        <a:xfrm>
          <a:off x="2981325" y="142875"/>
          <a:ext cx="23050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vml" /><Relationship Id="rId3"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3.vml" /><Relationship Id="rId3"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4.vml" /><Relationship Id="rId3"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7.xml.rels><?xml version="1.0" encoding="utf-8" standalone="yes"?><Relationships xmlns="http://schemas.openxmlformats.org/package/2006/relationships"><Relationship Id="rId1" Type="http://schemas.openxmlformats.org/officeDocument/2006/relationships/comments" Target="../comments77.xml" /><Relationship Id="rId2" Type="http://schemas.openxmlformats.org/officeDocument/2006/relationships/vmlDrawing" Target="../drawings/vmlDrawing5.vml" /><Relationship Id="rId3" Type="http://schemas.openxmlformats.org/officeDocument/2006/relationships/printerSettings" Target="../printerSettings/printerSettings75.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4:B20"/>
  <sheetViews>
    <sheetView showGridLines="0" showRowColHeaders="0" tabSelected="1" zoomScaleSheetLayoutView="85" zoomScalePageLayoutView="0" workbookViewId="0" topLeftCell="A1">
      <selection activeCell="B4" sqref="B4"/>
    </sheetView>
  </sheetViews>
  <sheetFormatPr defaultColWidth="8.796875" defaultRowHeight="14.25"/>
  <cols>
    <col min="1" max="1" width="9" style="480" customWidth="1"/>
    <col min="2" max="2" width="68.5" style="480" customWidth="1"/>
    <col min="3" max="16384" width="9" style="480" customWidth="1"/>
  </cols>
  <sheetData>
    <row r="1" ht="11.25"/>
    <row r="2" ht="11.25"/>
    <row r="3" ht="72" customHeight="1"/>
    <row r="4" ht="16.5" customHeight="1">
      <c r="B4" s="437" t="s">
        <v>1661</v>
      </c>
    </row>
    <row r="5" ht="16.5" customHeight="1">
      <c r="B5" s="702">
        <v>40543</v>
      </c>
    </row>
    <row r="6" ht="16.5" customHeight="1">
      <c r="B6" s="481" t="s">
        <v>1443</v>
      </c>
    </row>
    <row r="7" ht="16.5" customHeight="1">
      <c r="B7" s="703" t="s">
        <v>1703</v>
      </c>
    </row>
    <row r="8" ht="33.75">
      <c r="B8" s="704" t="s">
        <v>1702</v>
      </c>
    </row>
    <row r="10" ht="11.25">
      <c r="B10" s="481" t="s">
        <v>382</v>
      </c>
    </row>
    <row r="12" ht="11.25">
      <c r="B12" s="481" t="s">
        <v>1662</v>
      </c>
    </row>
    <row r="14" ht="27.75" customHeight="1">
      <c r="B14" s="704" t="s">
        <v>493</v>
      </c>
    </row>
    <row r="16" ht="11.25">
      <c r="B16" s="698" t="s">
        <v>383</v>
      </c>
    </row>
    <row r="17" ht="78.75" customHeight="1">
      <c r="B17" s="699"/>
    </row>
    <row r="18" ht="11.25">
      <c r="B18" s="700" t="s">
        <v>384</v>
      </c>
    </row>
    <row r="20" ht="22.5">
      <c r="B20" s="701" t="s">
        <v>1537</v>
      </c>
    </row>
  </sheetData>
  <sheetProtection/>
  <printOptions horizontalCentered="1" verticalCentered="1"/>
  <pageMargins left="0.7086614173228347" right="0.7086614173228347" top="0.31496062992125984" bottom="0.7480314960629921" header="0.31496062992125984" footer="0.31496062992125984"/>
  <pageSetup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J5"/>
  <sheetViews>
    <sheetView zoomScalePageLayoutView="0" workbookViewId="0" topLeftCell="A1">
      <selection activeCell="H2" sqref="H2"/>
    </sheetView>
  </sheetViews>
  <sheetFormatPr defaultColWidth="8.796875" defaultRowHeight="14.25"/>
  <cols>
    <col min="1" max="1" width="7.5" style="457" bestFit="1" customWidth="1"/>
    <col min="2" max="2" width="31.5" style="449" bestFit="1" customWidth="1"/>
    <col min="3" max="3" width="6" style="457" bestFit="1" customWidth="1"/>
    <col min="4" max="4" width="6.5" style="457" bestFit="1" customWidth="1"/>
    <col min="5" max="5" width="4" style="457" bestFit="1" customWidth="1"/>
    <col min="6" max="6" width="9.09765625" style="449" bestFit="1" customWidth="1"/>
    <col min="7" max="7" width="5.09765625" style="449" bestFit="1" customWidth="1"/>
    <col min="8" max="8" width="6.69921875" style="449" bestFit="1" customWidth="1"/>
    <col min="9" max="9" width="6.59765625" style="449" bestFit="1" customWidth="1"/>
    <col min="10" max="10" width="10.3984375" style="449" bestFit="1" customWidth="1"/>
    <col min="11" max="16384" width="9" style="449" customWidth="1"/>
  </cols>
  <sheetData>
    <row r="1" spans="1:10" ht="11.25">
      <c r="A1" s="608" t="s">
        <v>1582</v>
      </c>
      <c r="B1" s="609" t="s">
        <v>1477</v>
      </c>
      <c r="C1" s="609" t="s">
        <v>1356</v>
      </c>
      <c r="D1" s="609" t="s">
        <v>1357</v>
      </c>
      <c r="E1" s="609" t="s">
        <v>1341</v>
      </c>
      <c r="F1" s="610" t="s">
        <v>1358</v>
      </c>
      <c r="G1" s="609" t="s">
        <v>1355</v>
      </c>
      <c r="H1" s="609" t="s">
        <v>427</v>
      </c>
      <c r="I1" s="609" t="s">
        <v>497</v>
      </c>
      <c r="J1" s="609" t="s">
        <v>1538</v>
      </c>
    </row>
    <row r="2" spans="1:10" ht="11.25">
      <c r="A2" s="687" t="s">
        <v>1801</v>
      </c>
      <c r="B2" s="686" t="s">
        <v>1774</v>
      </c>
      <c r="C2" s="685"/>
      <c r="D2" s="685"/>
      <c r="E2" s="685"/>
      <c r="F2" s="686"/>
      <c r="G2" s="685"/>
      <c r="H2" s="684"/>
      <c r="I2" s="684"/>
      <c r="J2" s="683" t="s">
        <v>1671</v>
      </c>
    </row>
    <row r="3" spans="1:10" ht="11.25">
      <c r="A3" s="451" t="str">
        <f>VLOOKUP(F3,'BA'!$B$2:$M$50,4,FALSE)</f>
        <v>dim_TA</v>
      </c>
      <c r="B3" s="453" t="s">
        <v>21</v>
      </c>
      <c r="C3" s="451"/>
      <c r="D3" s="451"/>
      <c r="E3" s="451">
        <v>0</v>
      </c>
      <c r="F3" s="453" t="s">
        <v>21</v>
      </c>
      <c r="G3" s="451"/>
      <c r="H3" s="452"/>
      <c r="I3" s="452"/>
      <c r="J3" s="452"/>
    </row>
    <row r="4" spans="1:10" ht="11.25">
      <c r="A4" s="451" t="str">
        <f>VLOOKUP(F4,'BA'!$B$2:$M$50,4,FALSE)</f>
        <v>ta_x1</v>
      </c>
      <c r="B4" s="454" t="s">
        <v>407</v>
      </c>
      <c r="C4" s="451"/>
      <c r="D4" s="451"/>
      <c r="E4" s="451">
        <v>1</v>
      </c>
      <c r="F4" s="453" t="s">
        <v>1209</v>
      </c>
      <c r="G4" s="451"/>
      <c r="H4" s="451"/>
      <c r="I4" s="451"/>
      <c r="J4" s="452"/>
    </row>
    <row r="5" spans="1:10" ht="11.25">
      <c r="A5" s="451" t="str">
        <f>VLOOKUP(F5,'BA'!$B$2:$M$50,4,FALSE)</f>
        <v>ta_x2</v>
      </c>
      <c r="B5" s="454" t="s">
        <v>408</v>
      </c>
      <c r="C5" s="451"/>
      <c r="D5" s="451"/>
      <c r="E5" s="451">
        <v>1</v>
      </c>
      <c r="F5" s="452" t="s">
        <v>1210</v>
      </c>
      <c r="G5" s="452"/>
      <c r="H5" s="452"/>
      <c r="I5" s="452"/>
      <c r="J5" s="452"/>
    </row>
  </sheetData>
  <sheetProtection/>
  <hyperlinks>
    <hyperlink ref="A1" location="Links_" display="Links"/>
  </hyperlink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sheetPr>
    <tabColor theme="3"/>
  </sheetPr>
  <dimension ref="A1:I47"/>
  <sheetViews>
    <sheetView zoomScaleSheetLayoutView="85" zoomScalePageLayoutView="0" workbookViewId="0" topLeftCell="A1">
      <selection activeCell="B24" sqref="B24"/>
    </sheetView>
  </sheetViews>
  <sheetFormatPr defaultColWidth="8.796875" defaultRowHeight="14.25"/>
  <cols>
    <col min="1" max="1" width="3.8984375" style="463" bestFit="1" customWidth="1"/>
    <col min="2" max="2" width="46.5" style="464" bestFit="1" customWidth="1"/>
    <col min="3" max="3" width="11.59765625" style="463" bestFit="1" customWidth="1"/>
    <col min="4" max="4" width="4.19921875" style="472" bestFit="1" customWidth="1"/>
    <col min="5" max="5" width="5.19921875" style="472" bestFit="1" customWidth="1"/>
    <col min="6" max="6" width="6" style="477" bestFit="1" customWidth="1"/>
    <col min="7" max="7" width="6.3984375" style="463" bestFit="1" customWidth="1"/>
    <col min="8" max="8" width="6.09765625" style="464" bestFit="1" customWidth="1"/>
    <col min="9" max="9" width="6.59765625" style="464" bestFit="1" customWidth="1"/>
    <col min="10" max="16384" width="9" style="464" customWidth="1"/>
  </cols>
  <sheetData>
    <row r="1" spans="1:9" s="472" customFormat="1" ht="11.25">
      <c r="A1" s="600" t="s">
        <v>1582</v>
      </c>
      <c r="B1" s="603" t="s">
        <v>1256</v>
      </c>
      <c r="C1" s="604" t="s">
        <v>1234</v>
      </c>
      <c r="D1" s="604" t="s">
        <v>822</v>
      </c>
      <c r="E1" s="604" t="s">
        <v>1361</v>
      </c>
      <c r="F1" s="604" t="s">
        <v>1216</v>
      </c>
      <c r="G1" s="604" t="s">
        <v>1237</v>
      </c>
      <c r="H1" s="604" t="s">
        <v>1217</v>
      </c>
      <c r="I1" s="604" t="s">
        <v>497</v>
      </c>
    </row>
    <row r="2" spans="1:9" ht="11.25">
      <c r="A2" s="473"/>
      <c r="B2" s="474" t="s">
        <v>1208</v>
      </c>
      <c r="C2" s="460" t="s">
        <v>1231</v>
      </c>
      <c r="D2" s="466" t="s">
        <v>613</v>
      </c>
      <c r="E2" s="466" t="s">
        <v>1587</v>
      </c>
      <c r="F2" s="461" t="s">
        <v>1224</v>
      </c>
      <c r="G2" s="462" t="s">
        <v>1219</v>
      </c>
      <c r="H2" s="462"/>
      <c r="I2" s="462"/>
    </row>
    <row r="3" spans="1:9" ht="11.25">
      <c r="A3" s="473">
        <v>0</v>
      </c>
      <c r="B3" s="474" t="s">
        <v>1023</v>
      </c>
      <c r="C3" s="460" t="s">
        <v>1232</v>
      </c>
      <c r="D3" s="466" t="s">
        <v>1069</v>
      </c>
      <c r="E3" s="466" t="str">
        <f>CONCATENATE("cc_",D3)</f>
        <v>cc_x0</v>
      </c>
      <c r="F3" s="461" t="s">
        <v>1224</v>
      </c>
      <c r="G3" s="462" t="s">
        <v>1235</v>
      </c>
      <c r="H3" s="459"/>
      <c r="I3" s="459"/>
    </row>
    <row r="4" spans="1:9" ht="11.25">
      <c r="A4" s="473">
        <v>1</v>
      </c>
      <c r="B4" s="475" t="s">
        <v>195</v>
      </c>
      <c r="C4" s="460" t="s">
        <v>1233</v>
      </c>
      <c r="D4" s="466" t="s">
        <v>1070</v>
      </c>
      <c r="E4" s="466" t="str">
        <f aca="true" t="shared" si="0" ref="E4:E47">CONCATENATE("cc_",D4)</f>
        <v>cc_x1</v>
      </c>
      <c r="F4" s="461" t="s">
        <v>1224</v>
      </c>
      <c r="G4" s="462" t="s">
        <v>1235</v>
      </c>
      <c r="H4" s="459"/>
      <c r="I4" s="459"/>
    </row>
    <row r="5" spans="1:9" ht="11.25">
      <c r="A5" s="473">
        <v>2</v>
      </c>
      <c r="B5" s="475" t="s">
        <v>402</v>
      </c>
      <c r="C5" s="460" t="s">
        <v>1233</v>
      </c>
      <c r="D5" s="466" t="s">
        <v>1071</v>
      </c>
      <c r="E5" s="466" t="str">
        <f t="shared" si="0"/>
        <v>cc_x2</v>
      </c>
      <c r="F5" s="461" t="s">
        <v>1224</v>
      </c>
      <c r="G5" s="462" t="s">
        <v>1235</v>
      </c>
      <c r="H5" s="459"/>
      <c r="I5" s="459"/>
    </row>
    <row r="6" spans="1:9" ht="11.25">
      <c r="A6" s="473">
        <v>3</v>
      </c>
      <c r="B6" s="475" t="s">
        <v>1012</v>
      </c>
      <c r="C6" s="460" t="s">
        <v>1233</v>
      </c>
      <c r="D6" s="466" t="s">
        <v>1072</v>
      </c>
      <c r="E6" s="466" t="str">
        <f t="shared" si="0"/>
        <v>cc_x3</v>
      </c>
      <c r="F6" s="461" t="s">
        <v>1224</v>
      </c>
      <c r="G6" s="462" t="s">
        <v>1235</v>
      </c>
      <c r="H6" s="459"/>
      <c r="I6" s="459"/>
    </row>
    <row r="7" spans="1:9" ht="11.25">
      <c r="A7" s="473">
        <v>4</v>
      </c>
      <c r="B7" s="475" t="s">
        <v>55</v>
      </c>
      <c r="C7" s="460" t="s">
        <v>1233</v>
      </c>
      <c r="D7" s="466" t="s">
        <v>1073</v>
      </c>
      <c r="E7" s="466" t="str">
        <f t="shared" si="0"/>
        <v>cc_x4</v>
      </c>
      <c r="F7" s="461" t="s">
        <v>1224</v>
      </c>
      <c r="G7" s="462" t="s">
        <v>1235</v>
      </c>
      <c r="H7" s="459"/>
      <c r="I7" s="459"/>
    </row>
    <row r="8" spans="1:9" ht="11.25">
      <c r="A8" s="473">
        <v>5</v>
      </c>
      <c r="B8" s="475" t="s">
        <v>601</v>
      </c>
      <c r="C8" s="460" t="s">
        <v>1233</v>
      </c>
      <c r="D8" s="466" t="s">
        <v>1074</v>
      </c>
      <c r="E8" s="466" t="str">
        <f t="shared" si="0"/>
        <v>cc_x5</v>
      </c>
      <c r="F8" s="461" t="s">
        <v>1224</v>
      </c>
      <c r="G8" s="462" t="s">
        <v>1235</v>
      </c>
      <c r="H8" s="459"/>
      <c r="I8" s="459"/>
    </row>
    <row r="9" spans="1:9" ht="11.25">
      <c r="A9" s="473">
        <v>6</v>
      </c>
      <c r="B9" s="475" t="s">
        <v>51</v>
      </c>
      <c r="C9" s="460" t="s">
        <v>1233</v>
      </c>
      <c r="D9" s="466" t="s">
        <v>1075</v>
      </c>
      <c r="E9" s="466" t="str">
        <f t="shared" si="0"/>
        <v>cc_x6</v>
      </c>
      <c r="F9" s="461" t="s">
        <v>1224</v>
      </c>
      <c r="G9" s="462" t="s">
        <v>1235</v>
      </c>
      <c r="H9" s="459"/>
      <c r="I9" s="459"/>
    </row>
    <row r="10" spans="1:9" ht="11.25">
      <c r="A10" s="473">
        <v>7</v>
      </c>
      <c r="B10" s="475" t="s">
        <v>56</v>
      </c>
      <c r="C10" s="460" t="s">
        <v>1233</v>
      </c>
      <c r="D10" s="466" t="s">
        <v>1076</v>
      </c>
      <c r="E10" s="466" t="str">
        <f t="shared" si="0"/>
        <v>cc_x7</v>
      </c>
      <c r="F10" s="461" t="s">
        <v>1224</v>
      </c>
      <c r="G10" s="462" t="s">
        <v>1235</v>
      </c>
      <c r="H10" s="459"/>
      <c r="I10" s="459"/>
    </row>
    <row r="11" spans="1:9" ht="11.25">
      <c r="A11" s="473">
        <v>8</v>
      </c>
      <c r="B11" s="475" t="s">
        <v>397</v>
      </c>
      <c r="C11" s="460" t="s">
        <v>1233</v>
      </c>
      <c r="D11" s="466" t="s">
        <v>1077</v>
      </c>
      <c r="E11" s="466" t="str">
        <f t="shared" si="0"/>
        <v>cc_x8</v>
      </c>
      <c r="F11" s="461" t="s">
        <v>1224</v>
      </c>
      <c r="G11" s="462" t="s">
        <v>1235</v>
      </c>
      <c r="H11" s="459"/>
      <c r="I11" s="459"/>
    </row>
    <row r="12" spans="1:9" ht="11.25">
      <c r="A12" s="473">
        <v>9</v>
      </c>
      <c r="B12" s="475" t="s">
        <v>400</v>
      </c>
      <c r="C12" s="460" t="s">
        <v>1233</v>
      </c>
      <c r="D12" s="466" t="s">
        <v>1078</v>
      </c>
      <c r="E12" s="466" t="str">
        <f t="shared" si="0"/>
        <v>cc_x9</v>
      </c>
      <c r="F12" s="461" t="s">
        <v>1224</v>
      </c>
      <c r="G12" s="462" t="s">
        <v>1235</v>
      </c>
      <c r="H12" s="459"/>
      <c r="I12" s="459"/>
    </row>
    <row r="13" spans="1:9" ht="11.25">
      <c r="A13" s="473">
        <v>10</v>
      </c>
      <c r="B13" s="474" t="s">
        <v>817</v>
      </c>
      <c r="C13" s="460" t="s">
        <v>1233</v>
      </c>
      <c r="D13" s="466" t="s">
        <v>1079</v>
      </c>
      <c r="E13" s="466" t="str">
        <f t="shared" si="0"/>
        <v>cc_x10</v>
      </c>
      <c r="F13" s="461" t="s">
        <v>1224</v>
      </c>
      <c r="G13" s="462" t="s">
        <v>1235</v>
      </c>
      <c r="H13" s="459"/>
      <c r="I13" s="459"/>
    </row>
    <row r="14" spans="1:9" ht="11.25">
      <c r="A14" s="473">
        <v>11</v>
      </c>
      <c r="B14" s="475" t="s">
        <v>595</v>
      </c>
      <c r="C14" s="460" t="s">
        <v>1233</v>
      </c>
      <c r="D14" s="466" t="s">
        <v>1080</v>
      </c>
      <c r="E14" s="466" t="str">
        <f t="shared" si="0"/>
        <v>cc_x11</v>
      </c>
      <c r="F14" s="461" t="s">
        <v>1224</v>
      </c>
      <c r="G14" s="462" t="s">
        <v>1235</v>
      </c>
      <c r="H14" s="459"/>
      <c r="I14" s="459"/>
    </row>
    <row r="15" spans="1:9" ht="11.25">
      <c r="A15" s="473">
        <v>12</v>
      </c>
      <c r="B15" s="475" t="s">
        <v>142</v>
      </c>
      <c r="C15" s="460" t="s">
        <v>1233</v>
      </c>
      <c r="D15" s="466" t="s">
        <v>1081</v>
      </c>
      <c r="E15" s="466" t="str">
        <f t="shared" si="0"/>
        <v>cc_x12</v>
      </c>
      <c r="F15" s="461" t="s">
        <v>1224</v>
      </c>
      <c r="G15" s="462" t="s">
        <v>1235</v>
      </c>
      <c r="H15" s="459"/>
      <c r="I15" s="459"/>
    </row>
    <row r="16" spans="1:9" ht="11.25">
      <c r="A16" s="473">
        <v>13</v>
      </c>
      <c r="B16" s="475" t="s">
        <v>143</v>
      </c>
      <c r="C16" s="460" t="s">
        <v>1233</v>
      </c>
      <c r="D16" s="466" t="s">
        <v>1082</v>
      </c>
      <c r="E16" s="466" t="str">
        <f t="shared" si="0"/>
        <v>cc_x13</v>
      </c>
      <c r="F16" s="461" t="s">
        <v>1224</v>
      </c>
      <c r="G16" s="462" t="s">
        <v>1235</v>
      </c>
      <c r="H16" s="459"/>
      <c r="I16" s="459"/>
    </row>
    <row r="17" spans="1:9" ht="11.25">
      <c r="A17" s="473">
        <v>14</v>
      </c>
      <c r="B17" s="475" t="s">
        <v>454</v>
      </c>
      <c r="C17" s="460" t="s">
        <v>1233</v>
      </c>
      <c r="D17" s="466" t="s">
        <v>1083</v>
      </c>
      <c r="E17" s="466" t="str">
        <f t="shared" si="0"/>
        <v>cc_x14</v>
      </c>
      <c r="F17" s="461" t="s">
        <v>1224</v>
      </c>
      <c r="G17" s="462" t="s">
        <v>1235</v>
      </c>
      <c r="H17" s="459"/>
      <c r="I17" s="459"/>
    </row>
    <row r="18" spans="1:9" ht="11.25">
      <c r="A18" s="473">
        <v>15</v>
      </c>
      <c r="B18" s="475" t="s">
        <v>592</v>
      </c>
      <c r="C18" s="460" t="s">
        <v>1233</v>
      </c>
      <c r="D18" s="466" t="s">
        <v>1084</v>
      </c>
      <c r="E18" s="466" t="str">
        <f t="shared" si="0"/>
        <v>cc_x15</v>
      </c>
      <c r="F18" s="461" t="s">
        <v>1224</v>
      </c>
      <c r="G18" s="462" t="s">
        <v>1235</v>
      </c>
      <c r="H18" s="459"/>
      <c r="I18" s="459"/>
    </row>
    <row r="19" spans="1:9" ht="11.25">
      <c r="A19" s="473">
        <v>16</v>
      </c>
      <c r="B19" s="475" t="s">
        <v>404</v>
      </c>
      <c r="C19" s="460" t="s">
        <v>1233</v>
      </c>
      <c r="D19" s="466" t="s">
        <v>1085</v>
      </c>
      <c r="E19" s="466" t="str">
        <f t="shared" si="0"/>
        <v>cc_x16</v>
      </c>
      <c r="F19" s="461" t="s">
        <v>1224</v>
      </c>
      <c r="G19" s="462" t="s">
        <v>1235</v>
      </c>
      <c r="H19" s="459"/>
      <c r="I19" s="459"/>
    </row>
    <row r="20" spans="1:9" ht="11.25">
      <c r="A20" s="473">
        <v>17</v>
      </c>
      <c r="B20" s="475" t="s">
        <v>7</v>
      </c>
      <c r="C20" s="460" t="s">
        <v>1233</v>
      </c>
      <c r="D20" s="466" t="s">
        <v>1086</v>
      </c>
      <c r="E20" s="466" t="str">
        <f t="shared" si="0"/>
        <v>cc_x17</v>
      </c>
      <c r="F20" s="461" t="s">
        <v>1224</v>
      </c>
      <c r="G20" s="462" t="s">
        <v>1235</v>
      </c>
      <c r="H20" s="459"/>
      <c r="I20" s="459"/>
    </row>
    <row r="21" spans="1:9" ht="11.25">
      <c r="A21" s="473">
        <v>18</v>
      </c>
      <c r="B21" s="475" t="s">
        <v>53</v>
      </c>
      <c r="C21" s="460" t="s">
        <v>1233</v>
      </c>
      <c r="D21" s="466" t="s">
        <v>1087</v>
      </c>
      <c r="E21" s="466" t="str">
        <f t="shared" si="0"/>
        <v>cc_x18</v>
      </c>
      <c r="F21" s="461" t="s">
        <v>1224</v>
      </c>
      <c r="G21" s="462" t="s">
        <v>1235</v>
      </c>
      <c r="H21" s="459"/>
      <c r="I21" s="459"/>
    </row>
    <row r="22" spans="1:9" ht="11.25">
      <c r="A22" s="473">
        <v>19</v>
      </c>
      <c r="B22" s="475" t="s">
        <v>196</v>
      </c>
      <c r="C22" s="460" t="s">
        <v>1233</v>
      </c>
      <c r="D22" s="466" t="s">
        <v>1088</v>
      </c>
      <c r="E22" s="466" t="str">
        <f t="shared" si="0"/>
        <v>cc_x19</v>
      </c>
      <c r="F22" s="461" t="s">
        <v>1224</v>
      </c>
      <c r="G22" s="462" t="s">
        <v>1235</v>
      </c>
      <c r="H22" s="459"/>
      <c r="I22" s="459"/>
    </row>
    <row r="23" spans="1:9" ht="11.25">
      <c r="A23" s="473">
        <v>20</v>
      </c>
      <c r="B23" s="475" t="s">
        <v>600</v>
      </c>
      <c r="C23" s="460" t="s">
        <v>1233</v>
      </c>
      <c r="D23" s="466" t="s">
        <v>1089</v>
      </c>
      <c r="E23" s="466" t="str">
        <f t="shared" si="0"/>
        <v>cc_x20</v>
      </c>
      <c r="F23" s="461" t="s">
        <v>1224</v>
      </c>
      <c r="G23" s="462" t="s">
        <v>1235</v>
      </c>
      <c r="H23" s="459"/>
      <c r="I23" s="459"/>
    </row>
    <row r="24" spans="1:9" ht="11.25">
      <c r="A24" s="473">
        <v>21</v>
      </c>
      <c r="B24" s="475" t="s">
        <v>594</v>
      </c>
      <c r="C24" s="460" t="s">
        <v>1233</v>
      </c>
      <c r="D24" s="466" t="s">
        <v>1090</v>
      </c>
      <c r="E24" s="466" t="str">
        <f t="shared" si="0"/>
        <v>cc_x21</v>
      </c>
      <c r="F24" s="461" t="s">
        <v>1224</v>
      </c>
      <c r="G24" s="462" t="s">
        <v>1235</v>
      </c>
      <c r="H24" s="459"/>
      <c r="I24" s="459"/>
    </row>
    <row r="25" spans="1:9" ht="11.25">
      <c r="A25" s="473">
        <v>22</v>
      </c>
      <c r="B25" s="475" t="s">
        <v>396</v>
      </c>
      <c r="C25" s="460" t="s">
        <v>1233</v>
      </c>
      <c r="D25" s="466" t="s">
        <v>1091</v>
      </c>
      <c r="E25" s="466" t="str">
        <f t="shared" si="0"/>
        <v>cc_x22</v>
      </c>
      <c r="F25" s="461" t="s">
        <v>1224</v>
      </c>
      <c r="G25" s="462" t="s">
        <v>1235</v>
      </c>
      <c r="H25" s="459"/>
      <c r="I25" s="459"/>
    </row>
    <row r="26" spans="1:9" ht="11.25">
      <c r="A26" s="473">
        <v>23</v>
      </c>
      <c r="B26" s="476" t="s">
        <v>54</v>
      </c>
      <c r="C26" s="460" t="s">
        <v>1233</v>
      </c>
      <c r="D26" s="466" t="s">
        <v>1092</v>
      </c>
      <c r="E26" s="466" t="str">
        <f t="shared" si="0"/>
        <v>cc_x23</v>
      </c>
      <c r="F26" s="461" t="s">
        <v>1224</v>
      </c>
      <c r="G26" s="462" t="s">
        <v>1235</v>
      </c>
      <c r="H26" s="459"/>
      <c r="I26" s="459"/>
    </row>
    <row r="27" spans="1:9" ht="11.25">
      <c r="A27" s="473">
        <v>24</v>
      </c>
      <c r="B27" s="475" t="s">
        <v>597</v>
      </c>
      <c r="C27" s="460" t="s">
        <v>1233</v>
      </c>
      <c r="D27" s="466" t="s">
        <v>1093</v>
      </c>
      <c r="E27" s="466" t="str">
        <f t="shared" si="0"/>
        <v>cc_x24</v>
      </c>
      <c r="F27" s="461" t="s">
        <v>1224</v>
      </c>
      <c r="G27" s="462" t="s">
        <v>1235</v>
      </c>
      <c r="H27" s="459"/>
      <c r="I27" s="459"/>
    </row>
    <row r="28" spans="1:9" ht="11.25">
      <c r="A28" s="473">
        <v>25</v>
      </c>
      <c r="B28" s="475" t="s">
        <v>612</v>
      </c>
      <c r="C28" s="460" t="s">
        <v>1233</v>
      </c>
      <c r="D28" s="466" t="s">
        <v>1094</v>
      </c>
      <c r="E28" s="466" t="str">
        <f t="shared" si="0"/>
        <v>cc_x25</v>
      </c>
      <c r="F28" s="461" t="s">
        <v>1224</v>
      </c>
      <c r="G28" s="462" t="s">
        <v>1235</v>
      </c>
      <c r="H28" s="459"/>
      <c r="I28" s="459"/>
    </row>
    <row r="29" spans="1:9" ht="11.25">
      <c r="A29" s="473">
        <v>26</v>
      </c>
      <c r="B29" s="475" t="s">
        <v>401</v>
      </c>
      <c r="C29" s="460" t="s">
        <v>1233</v>
      </c>
      <c r="D29" s="466" t="s">
        <v>1095</v>
      </c>
      <c r="E29" s="466" t="str">
        <f t="shared" si="0"/>
        <v>cc_x26</v>
      </c>
      <c r="F29" s="461" t="s">
        <v>1224</v>
      </c>
      <c r="G29" s="462" t="s">
        <v>1235</v>
      </c>
      <c r="H29" s="459"/>
      <c r="I29" s="459"/>
    </row>
    <row r="30" spans="1:9" ht="11.25">
      <c r="A30" s="473">
        <v>27</v>
      </c>
      <c r="B30" s="475" t="s">
        <v>1013</v>
      </c>
      <c r="C30" s="460" t="s">
        <v>1233</v>
      </c>
      <c r="D30" s="466" t="s">
        <v>1096</v>
      </c>
      <c r="E30" s="466" t="str">
        <f t="shared" si="0"/>
        <v>cc_x27</v>
      </c>
      <c r="F30" s="461" t="s">
        <v>1224</v>
      </c>
      <c r="G30" s="462" t="s">
        <v>1235</v>
      </c>
      <c r="H30" s="459"/>
      <c r="I30" s="459"/>
    </row>
    <row r="31" spans="1:9" ht="11.25">
      <c r="A31" s="473">
        <v>28</v>
      </c>
      <c r="B31" s="475" t="s">
        <v>43</v>
      </c>
      <c r="C31" s="460" t="s">
        <v>1233</v>
      </c>
      <c r="D31" s="466" t="s">
        <v>1097</v>
      </c>
      <c r="E31" s="466" t="str">
        <f t="shared" si="0"/>
        <v>cc_x28</v>
      </c>
      <c r="F31" s="461" t="s">
        <v>1224</v>
      </c>
      <c r="G31" s="462" t="s">
        <v>1235</v>
      </c>
      <c r="H31" s="459"/>
      <c r="I31" s="459"/>
    </row>
    <row r="32" spans="1:9" ht="11.25">
      <c r="A32" s="473">
        <v>29</v>
      </c>
      <c r="B32" s="475" t="s">
        <v>52</v>
      </c>
      <c r="C32" s="460" t="s">
        <v>1233</v>
      </c>
      <c r="D32" s="466" t="s">
        <v>1098</v>
      </c>
      <c r="E32" s="466" t="str">
        <f t="shared" si="0"/>
        <v>cc_x29</v>
      </c>
      <c r="F32" s="461" t="s">
        <v>1224</v>
      </c>
      <c r="G32" s="462" t="s">
        <v>1235</v>
      </c>
      <c r="H32" s="459"/>
      <c r="I32" s="459"/>
    </row>
    <row r="33" spans="1:9" ht="11.25">
      <c r="A33" s="473">
        <v>30</v>
      </c>
      <c r="B33" s="475" t="s">
        <v>1628</v>
      </c>
      <c r="C33" s="460" t="s">
        <v>1233</v>
      </c>
      <c r="D33" s="466" t="s">
        <v>1099</v>
      </c>
      <c r="E33" s="466" t="str">
        <f t="shared" si="0"/>
        <v>cc_x30</v>
      </c>
      <c r="F33" s="461" t="s">
        <v>1224</v>
      </c>
      <c r="G33" s="462" t="s">
        <v>1235</v>
      </c>
      <c r="H33" s="459"/>
      <c r="I33" s="459"/>
    </row>
    <row r="34" spans="1:9" ht="11.25">
      <c r="A34" s="473">
        <v>31</v>
      </c>
      <c r="B34" s="475" t="s">
        <v>659</v>
      </c>
      <c r="C34" s="460" t="s">
        <v>1233</v>
      </c>
      <c r="D34" s="466" t="s">
        <v>1100</v>
      </c>
      <c r="E34" s="466" t="str">
        <f t="shared" si="0"/>
        <v>cc_x31</v>
      </c>
      <c r="F34" s="461" t="s">
        <v>1224</v>
      </c>
      <c r="G34" s="462" t="s">
        <v>1235</v>
      </c>
      <c r="H34" s="459"/>
      <c r="I34" s="459"/>
    </row>
    <row r="35" spans="1:9" ht="11.25">
      <c r="A35" s="473">
        <v>32</v>
      </c>
      <c r="B35" s="475" t="s">
        <v>596</v>
      </c>
      <c r="C35" s="460" t="s">
        <v>1233</v>
      </c>
      <c r="D35" s="466" t="s">
        <v>1101</v>
      </c>
      <c r="E35" s="466" t="str">
        <f t="shared" si="0"/>
        <v>cc_x32</v>
      </c>
      <c r="F35" s="461" t="s">
        <v>1224</v>
      </c>
      <c r="G35" s="462" t="s">
        <v>1235</v>
      </c>
      <c r="H35" s="459"/>
      <c r="I35" s="459"/>
    </row>
    <row r="36" spans="1:9" ht="11.25">
      <c r="A36" s="473">
        <v>33</v>
      </c>
      <c r="B36" s="475" t="s">
        <v>38</v>
      </c>
      <c r="C36" s="460" t="s">
        <v>1233</v>
      </c>
      <c r="D36" s="466" t="s">
        <v>1102</v>
      </c>
      <c r="E36" s="466" t="str">
        <f t="shared" si="0"/>
        <v>cc_x33</v>
      </c>
      <c r="F36" s="461" t="s">
        <v>1224</v>
      </c>
      <c r="G36" s="462" t="s">
        <v>1235</v>
      </c>
      <c r="H36" s="459"/>
      <c r="I36" s="459"/>
    </row>
    <row r="37" spans="1:9" ht="11.25">
      <c r="A37" s="473">
        <v>34</v>
      </c>
      <c r="B37" s="475" t="s">
        <v>50</v>
      </c>
      <c r="C37" s="460" t="s">
        <v>1233</v>
      </c>
      <c r="D37" s="466" t="s">
        <v>1103</v>
      </c>
      <c r="E37" s="466" t="str">
        <f t="shared" si="0"/>
        <v>cc_x34</v>
      </c>
      <c r="F37" s="461" t="s">
        <v>1224</v>
      </c>
      <c r="G37" s="462" t="s">
        <v>1235</v>
      </c>
      <c r="H37" s="459"/>
      <c r="I37" s="459"/>
    </row>
    <row r="38" spans="1:9" ht="11.25">
      <c r="A38" s="473">
        <v>35</v>
      </c>
      <c r="B38" s="474" t="s">
        <v>945</v>
      </c>
      <c r="C38" s="460" t="s">
        <v>1233</v>
      </c>
      <c r="D38" s="466" t="s">
        <v>1104</v>
      </c>
      <c r="E38" s="466" t="str">
        <f t="shared" si="0"/>
        <v>cc_x35</v>
      </c>
      <c r="F38" s="461" t="s">
        <v>1224</v>
      </c>
      <c r="G38" s="462" t="s">
        <v>1235</v>
      </c>
      <c r="H38" s="459"/>
      <c r="I38" s="459"/>
    </row>
    <row r="39" spans="1:9" ht="11.25">
      <c r="A39" s="473">
        <v>36</v>
      </c>
      <c r="B39" s="475" t="s">
        <v>1014</v>
      </c>
      <c r="C39" s="460" t="s">
        <v>1233</v>
      </c>
      <c r="D39" s="466" t="s">
        <v>1105</v>
      </c>
      <c r="E39" s="466" t="str">
        <f t="shared" si="0"/>
        <v>cc_x36</v>
      </c>
      <c r="F39" s="461" t="s">
        <v>1224</v>
      </c>
      <c r="G39" s="462" t="s">
        <v>1235</v>
      </c>
      <c r="H39" s="459"/>
      <c r="I39" s="459"/>
    </row>
    <row r="40" spans="1:9" ht="11.25">
      <c r="A40" s="473">
        <v>37</v>
      </c>
      <c r="B40" s="476" t="s">
        <v>819</v>
      </c>
      <c r="C40" s="460" t="s">
        <v>1233</v>
      </c>
      <c r="D40" s="466" t="s">
        <v>1106</v>
      </c>
      <c r="E40" s="466" t="str">
        <f t="shared" si="0"/>
        <v>cc_x37</v>
      </c>
      <c r="F40" s="461" t="s">
        <v>1224</v>
      </c>
      <c r="G40" s="462" t="s">
        <v>1235</v>
      </c>
      <c r="H40" s="459"/>
      <c r="I40" s="459"/>
    </row>
    <row r="41" spans="1:9" ht="11.25">
      <c r="A41" s="473">
        <v>38</v>
      </c>
      <c r="B41" s="475" t="s">
        <v>403</v>
      </c>
      <c r="C41" s="460" t="s">
        <v>1233</v>
      </c>
      <c r="D41" s="466" t="s">
        <v>1107</v>
      </c>
      <c r="E41" s="466" t="str">
        <f t="shared" si="0"/>
        <v>cc_x38</v>
      </c>
      <c r="F41" s="461" t="s">
        <v>1224</v>
      </c>
      <c r="G41" s="462" t="s">
        <v>1235</v>
      </c>
      <c r="H41" s="459"/>
      <c r="I41" s="459"/>
    </row>
    <row r="42" spans="1:9" ht="11.25">
      <c r="A42" s="473">
        <v>39</v>
      </c>
      <c r="B42" s="475" t="s">
        <v>21</v>
      </c>
      <c r="C42" s="460" t="s">
        <v>1233</v>
      </c>
      <c r="D42" s="466" t="s">
        <v>1108</v>
      </c>
      <c r="E42" s="466" t="str">
        <f t="shared" si="0"/>
        <v>cc_x39</v>
      </c>
      <c r="F42" s="461" t="s">
        <v>1224</v>
      </c>
      <c r="G42" s="462" t="s">
        <v>1235</v>
      </c>
      <c r="H42" s="459"/>
      <c r="I42" s="459"/>
    </row>
    <row r="43" spans="1:9" ht="11.25">
      <c r="A43" s="473">
        <v>40</v>
      </c>
      <c r="B43" s="475" t="s">
        <v>616</v>
      </c>
      <c r="C43" s="460" t="s">
        <v>1233</v>
      </c>
      <c r="D43" s="466" t="s">
        <v>1109</v>
      </c>
      <c r="E43" s="466" t="str">
        <f t="shared" si="0"/>
        <v>cc_x40</v>
      </c>
      <c r="F43" s="461" t="s">
        <v>1224</v>
      </c>
      <c r="G43" s="462" t="s">
        <v>1235</v>
      </c>
      <c r="H43" s="459"/>
      <c r="I43" s="459"/>
    </row>
    <row r="44" spans="1:9" ht="11.25">
      <c r="A44" s="473">
        <v>41</v>
      </c>
      <c r="B44" s="475" t="s">
        <v>1011</v>
      </c>
      <c r="C44" s="460" t="s">
        <v>1233</v>
      </c>
      <c r="D44" s="466" t="s">
        <v>1110</v>
      </c>
      <c r="E44" s="466" t="str">
        <f t="shared" si="0"/>
        <v>cc_x41</v>
      </c>
      <c r="F44" s="461" t="s">
        <v>1224</v>
      </c>
      <c r="G44" s="462" t="s">
        <v>1235</v>
      </c>
      <c r="H44" s="459"/>
      <c r="I44" s="459"/>
    </row>
    <row r="45" spans="1:9" ht="11.25">
      <c r="A45" s="473">
        <v>42</v>
      </c>
      <c r="B45" s="475" t="s">
        <v>1629</v>
      </c>
      <c r="C45" s="460" t="s">
        <v>1233</v>
      </c>
      <c r="D45" s="466" t="s">
        <v>1111</v>
      </c>
      <c r="E45" s="466" t="str">
        <f t="shared" si="0"/>
        <v>cc_x42</v>
      </c>
      <c r="F45" s="461" t="s">
        <v>1224</v>
      </c>
      <c r="G45" s="462" t="s">
        <v>1235</v>
      </c>
      <c r="H45" s="459"/>
      <c r="I45" s="459"/>
    </row>
    <row r="46" spans="1:9" ht="11.25">
      <c r="A46" s="534">
        <v>43</v>
      </c>
      <c r="B46" s="459" t="s">
        <v>816</v>
      </c>
      <c r="C46" s="460" t="s">
        <v>1233</v>
      </c>
      <c r="D46" s="466" t="s">
        <v>1112</v>
      </c>
      <c r="E46" s="466" t="str">
        <f t="shared" si="0"/>
        <v>cc_x43</v>
      </c>
      <c r="F46" s="461" t="s">
        <v>1224</v>
      </c>
      <c r="G46" s="462" t="s">
        <v>1235</v>
      </c>
      <c r="H46" s="459"/>
      <c r="I46" s="459"/>
    </row>
    <row r="47" spans="1:9" ht="11.25">
      <c r="A47" s="534">
        <v>44</v>
      </c>
      <c r="B47" s="459" t="s">
        <v>1623</v>
      </c>
      <c r="C47" s="460" t="s">
        <v>1233</v>
      </c>
      <c r="D47" s="466" t="s">
        <v>1113</v>
      </c>
      <c r="E47" s="466" t="str">
        <f t="shared" si="0"/>
        <v>cc_x44</v>
      </c>
      <c r="F47" s="461" t="s">
        <v>1224</v>
      </c>
      <c r="G47" s="462" t="s">
        <v>1235</v>
      </c>
      <c r="H47" s="459"/>
      <c r="I47" s="459"/>
    </row>
  </sheetData>
  <sheetProtection/>
  <dataValidations count="1">
    <dataValidation type="list" allowBlank="1" showInputMessage="1" showErrorMessage="1" sqref="C2:C47">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tabColor rgb="FF92D050"/>
  </sheetPr>
  <dimension ref="A1:J54"/>
  <sheetViews>
    <sheetView zoomScalePageLayoutView="0" workbookViewId="0" topLeftCell="A1">
      <selection activeCell="B1" sqref="B1"/>
    </sheetView>
  </sheetViews>
  <sheetFormatPr defaultColWidth="8.796875" defaultRowHeight="14.25"/>
  <cols>
    <col min="1" max="1" width="7.5" style="621" bestFit="1" customWidth="1"/>
    <col min="2" max="2" width="59.5" style="419" bestFit="1" customWidth="1"/>
    <col min="3" max="3" width="6" style="419" bestFit="1" customWidth="1"/>
    <col min="4" max="4" width="6.5" style="419" bestFit="1" customWidth="1"/>
    <col min="5" max="5" width="4" style="621" bestFit="1" customWidth="1"/>
    <col min="6" max="6" width="46.5" style="419" bestFit="1" customWidth="1"/>
    <col min="7" max="7" width="5.09765625" style="621" bestFit="1" customWidth="1"/>
    <col min="8" max="8" width="6.69921875" style="419" bestFit="1" customWidth="1"/>
    <col min="9" max="9" width="6.59765625" style="419" bestFit="1" customWidth="1"/>
    <col min="10" max="10" width="27.5" style="419" bestFit="1" customWidth="1"/>
    <col min="11" max="16384" width="9" style="419" customWidth="1"/>
  </cols>
  <sheetData>
    <row r="1" spans="1:10" ht="11.25">
      <c r="A1" s="655" t="s">
        <v>1582</v>
      </c>
      <c r="B1" s="609" t="s">
        <v>1557</v>
      </c>
      <c r="C1" s="609" t="s">
        <v>1356</v>
      </c>
      <c r="D1" s="609" t="s">
        <v>1357</v>
      </c>
      <c r="E1" s="609" t="s">
        <v>1341</v>
      </c>
      <c r="F1" s="610" t="s">
        <v>1358</v>
      </c>
      <c r="G1" s="609" t="s">
        <v>1355</v>
      </c>
      <c r="H1" s="609" t="s">
        <v>427</v>
      </c>
      <c r="I1" s="609" t="s">
        <v>497</v>
      </c>
      <c r="J1" s="609" t="s">
        <v>1538</v>
      </c>
    </row>
    <row r="2" spans="1:10" ht="11.25">
      <c r="A2" s="654" t="s">
        <v>1802</v>
      </c>
      <c r="B2" s="686" t="s">
        <v>1775</v>
      </c>
      <c r="C2" s="685"/>
      <c r="D2" s="685"/>
      <c r="E2" s="685"/>
      <c r="F2" s="686"/>
      <c r="G2" s="685"/>
      <c r="H2" s="684"/>
      <c r="I2" s="684"/>
      <c r="J2" s="683" t="s">
        <v>1672</v>
      </c>
    </row>
    <row r="3" spans="1:10" ht="11.25">
      <c r="A3" s="620" t="str">
        <f>VLOOKUP(F3,'CC'!$B$2:$N$100,4,FALSE)</f>
        <v>dim_CC</v>
      </c>
      <c r="B3" s="474" t="s">
        <v>1208</v>
      </c>
      <c r="C3" s="613"/>
      <c r="D3" s="613"/>
      <c r="E3" s="620">
        <v>0</v>
      </c>
      <c r="F3" s="474" t="s">
        <v>1208</v>
      </c>
      <c r="G3" s="620"/>
      <c r="H3" s="613"/>
      <c r="I3" s="613"/>
      <c r="J3" s="613"/>
    </row>
    <row r="4" spans="1:10" ht="11.25">
      <c r="A4" s="620" t="str">
        <f>VLOOKUP(F4,'CC'!$B$2:$N$100,4,FALSE)</f>
        <v>cc_x0</v>
      </c>
      <c r="B4" s="614" t="s">
        <v>591</v>
      </c>
      <c r="C4" s="613"/>
      <c r="D4" s="613"/>
      <c r="E4" s="620">
        <v>1</v>
      </c>
      <c r="F4" s="613" t="s">
        <v>1023</v>
      </c>
      <c r="G4" s="620" t="s">
        <v>1359</v>
      </c>
      <c r="H4" s="613"/>
      <c r="I4" s="613"/>
      <c r="J4" s="613"/>
    </row>
    <row r="5" spans="1:10" ht="11.25">
      <c r="A5" s="620" t="str">
        <f>VLOOKUP(F5,'CC'!$B$2:$N$100,4,FALSE)</f>
        <v>cc_x28</v>
      </c>
      <c r="B5" s="615" t="s">
        <v>1713</v>
      </c>
      <c r="C5" s="613"/>
      <c r="D5" s="613"/>
      <c r="E5" s="620">
        <v>2</v>
      </c>
      <c r="F5" s="613" t="s">
        <v>43</v>
      </c>
      <c r="G5" s="620"/>
      <c r="H5" s="613"/>
      <c r="I5" s="613"/>
      <c r="J5" s="613"/>
    </row>
    <row r="6" spans="1:10" ht="11.25">
      <c r="A6" s="620" t="str">
        <f>VLOOKUP(F6,'CC'!$B$2:$N$100,4,FALSE)</f>
        <v>cc_x4</v>
      </c>
      <c r="B6" s="616" t="s">
        <v>55</v>
      </c>
      <c r="C6" s="613"/>
      <c r="D6" s="613"/>
      <c r="E6" s="620">
        <v>2</v>
      </c>
      <c r="F6" s="613" t="s">
        <v>55</v>
      </c>
      <c r="G6" s="620"/>
      <c r="H6" s="613"/>
      <c r="I6" s="613"/>
      <c r="J6" s="613"/>
    </row>
    <row r="7" spans="1:10" ht="11.25">
      <c r="A7" s="620" t="str">
        <f>VLOOKUP(F7,'CC'!$B$2:$N$100,4,FALSE)</f>
        <v>cc_x22</v>
      </c>
      <c r="B7" s="617" t="s">
        <v>396</v>
      </c>
      <c r="C7" s="613"/>
      <c r="D7" s="613"/>
      <c r="E7" s="620">
        <v>3</v>
      </c>
      <c r="F7" s="613" t="s">
        <v>396</v>
      </c>
      <c r="G7" s="620"/>
      <c r="H7" s="613"/>
      <c r="I7" s="613"/>
      <c r="J7" s="613"/>
    </row>
    <row r="8" spans="1:10" ht="11.25">
      <c r="A8" s="620" t="str">
        <f>VLOOKUP(F8,'CC'!$B$2:$N$100,4,FALSE)</f>
        <v>cc_x8</v>
      </c>
      <c r="B8" s="617" t="s">
        <v>397</v>
      </c>
      <c r="C8" s="613"/>
      <c r="D8" s="613"/>
      <c r="E8" s="620">
        <v>3</v>
      </c>
      <c r="F8" s="613" t="s">
        <v>397</v>
      </c>
      <c r="G8" s="620"/>
      <c r="H8" s="613"/>
      <c r="I8" s="613"/>
      <c r="J8" s="613"/>
    </row>
    <row r="9" spans="1:10" ht="11.25">
      <c r="A9" s="620" t="str">
        <f>VLOOKUP(F9,'CC'!$B$2:$N$100,4,FALSE)</f>
        <v>cc_x14</v>
      </c>
      <c r="B9" s="617" t="s">
        <v>454</v>
      </c>
      <c r="C9" s="613"/>
      <c r="D9" s="613"/>
      <c r="E9" s="620">
        <v>3</v>
      </c>
      <c r="F9" s="613" t="s">
        <v>454</v>
      </c>
      <c r="G9" s="620"/>
      <c r="H9" s="613"/>
      <c r="I9" s="613"/>
      <c r="J9" s="613"/>
    </row>
    <row r="10" spans="1:10" ht="11.25">
      <c r="A10" s="620" t="str">
        <f>VLOOKUP(F10,'CC'!$B$2:$N$100,4,FALSE)</f>
        <v>cc_x15</v>
      </c>
      <c r="B10" s="617" t="s">
        <v>592</v>
      </c>
      <c r="C10" s="613"/>
      <c r="D10" s="613"/>
      <c r="E10" s="620">
        <v>3</v>
      </c>
      <c r="F10" s="613" t="s">
        <v>592</v>
      </c>
      <c r="G10" s="620"/>
      <c r="H10" s="613"/>
      <c r="I10" s="613"/>
      <c r="J10" s="613"/>
    </row>
    <row r="11" spans="1:10" ht="11.25">
      <c r="A11" s="620" t="e">
        <f>VLOOKUP(F11,'CC'!$B$2:$N$100,4,FALSE)</f>
        <v>#N/A</v>
      </c>
      <c r="B11" s="786" t="s">
        <v>158</v>
      </c>
      <c r="C11" s="613"/>
      <c r="D11" s="613"/>
      <c r="E11" s="620"/>
      <c r="F11" s="613" t="s">
        <v>158</v>
      </c>
      <c r="G11" s="620"/>
      <c r="H11" s="613"/>
      <c r="I11" s="613"/>
      <c r="J11" s="613"/>
    </row>
    <row r="12" spans="1:10" ht="11.25">
      <c r="A12" s="620" t="e">
        <f>VLOOKUP(F12,'CC'!$B$2:$N$100,4,FALSE)</f>
        <v>#N/A</v>
      </c>
      <c r="B12" s="786" t="s">
        <v>159</v>
      </c>
      <c r="C12" s="613"/>
      <c r="D12" s="613"/>
      <c r="E12" s="620"/>
      <c r="F12" s="613" t="s">
        <v>159</v>
      </c>
      <c r="G12" s="620"/>
      <c r="H12" s="613"/>
      <c r="I12" s="613"/>
      <c r="J12" s="613"/>
    </row>
    <row r="13" spans="1:10" ht="11.25">
      <c r="A13" s="620" t="str">
        <f>VLOOKUP(F13,'CC'!$B$2:$N$100,4,FALSE)</f>
        <v>cc_x41</v>
      </c>
      <c r="B13" s="618" t="s">
        <v>593</v>
      </c>
      <c r="C13" s="613"/>
      <c r="D13" s="613"/>
      <c r="E13" s="620">
        <v>4</v>
      </c>
      <c r="F13" s="613" t="s">
        <v>1011</v>
      </c>
      <c r="G13" s="620"/>
      <c r="H13" s="613"/>
      <c r="I13" s="613"/>
      <c r="J13" s="613"/>
    </row>
    <row r="14" spans="1:10" ht="11.25">
      <c r="A14" s="620" t="str">
        <f>VLOOKUP(F14,'CC'!$B$2:$N$100,4,FALSE)</f>
        <v>cc_x3</v>
      </c>
      <c r="B14" s="757" t="s">
        <v>846</v>
      </c>
      <c r="C14" s="613"/>
      <c r="D14" s="613"/>
      <c r="E14" s="620">
        <v>5</v>
      </c>
      <c r="F14" s="613" t="s">
        <v>1012</v>
      </c>
      <c r="G14" s="620"/>
      <c r="H14" s="613"/>
      <c r="I14" s="613"/>
      <c r="J14" s="613"/>
    </row>
    <row r="15" spans="1:10" ht="11.25">
      <c r="A15" s="620" t="str">
        <f>VLOOKUP(F15,'CC'!$B$2:$N$100,4,FALSE)</f>
        <v>cc_x17</v>
      </c>
      <c r="B15" s="618" t="s">
        <v>810</v>
      </c>
      <c r="C15" s="613"/>
      <c r="D15" s="613"/>
      <c r="E15" s="620">
        <v>4</v>
      </c>
      <c r="F15" s="613" t="s">
        <v>7</v>
      </c>
      <c r="G15" s="620"/>
      <c r="H15" s="613"/>
      <c r="I15" s="613"/>
      <c r="J15" s="613"/>
    </row>
    <row r="16" spans="1:10" ht="11.25">
      <c r="A16" s="620" t="str">
        <f>VLOOKUP(F16,'CC'!$B$2:$N$100,4,FALSE)</f>
        <v>cc_x13</v>
      </c>
      <c r="B16" s="757" t="s">
        <v>143</v>
      </c>
      <c r="C16" s="613"/>
      <c r="D16" s="613"/>
      <c r="E16" s="620">
        <v>5</v>
      </c>
      <c r="F16" s="613" t="s">
        <v>143</v>
      </c>
      <c r="G16" s="620"/>
      <c r="H16" s="613"/>
      <c r="I16" s="613"/>
      <c r="J16" s="613"/>
    </row>
    <row r="17" spans="1:10" ht="11.25">
      <c r="A17" s="620" t="str">
        <f>VLOOKUP(F17,'CC'!$B$2:$N$100,4,FALSE)</f>
        <v>cc_x12</v>
      </c>
      <c r="B17" s="757" t="s">
        <v>142</v>
      </c>
      <c r="C17" s="613"/>
      <c r="D17" s="613"/>
      <c r="E17" s="620">
        <v>5</v>
      </c>
      <c r="F17" s="613" t="s">
        <v>142</v>
      </c>
      <c r="G17" s="620"/>
      <c r="H17" s="613"/>
      <c r="I17" s="613"/>
      <c r="J17" s="613"/>
    </row>
    <row r="18" spans="1:10" ht="11.25">
      <c r="A18" s="620" t="str">
        <f>VLOOKUP(F18,'CC'!$B$2:$N$100,4,FALSE)</f>
        <v>cc_x21</v>
      </c>
      <c r="B18" s="757" t="s">
        <v>594</v>
      </c>
      <c r="C18" s="613"/>
      <c r="D18" s="613"/>
      <c r="E18" s="620">
        <v>5</v>
      </c>
      <c r="F18" s="613" t="s">
        <v>594</v>
      </c>
      <c r="G18" s="620"/>
      <c r="H18" s="613"/>
      <c r="I18" s="613"/>
      <c r="J18" s="613"/>
    </row>
    <row r="19" spans="1:10" ht="11.25">
      <c r="A19" s="620" t="str">
        <f>VLOOKUP(F19,'CC'!$B$2:$N$100,4,FALSE)</f>
        <v>cc_x9</v>
      </c>
      <c r="B19" s="617" t="s">
        <v>400</v>
      </c>
      <c r="C19" s="613"/>
      <c r="D19" s="613"/>
      <c r="E19" s="620">
        <v>3</v>
      </c>
      <c r="F19" s="613" t="s">
        <v>400</v>
      </c>
      <c r="G19" s="620"/>
      <c r="H19" s="613"/>
      <c r="I19" s="613"/>
      <c r="J19" s="613"/>
    </row>
    <row r="20" spans="1:10" ht="11.25">
      <c r="A20" s="620" t="str">
        <f>VLOOKUP(F20,'CC'!$B$2:$N$100,4,FALSE)</f>
        <v>cc_x34</v>
      </c>
      <c r="B20" s="617" t="s">
        <v>50</v>
      </c>
      <c r="C20" s="613"/>
      <c r="D20" s="613"/>
      <c r="E20" s="620">
        <v>3</v>
      </c>
      <c r="F20" s="613" t="s">
        <v>50</v>
      </c>
      <c r="G20" s="620"/>
      <c r="H20" s="613"/>
      <c r="I20" s="613"/>
      <c r="J20" s="613"/>
    </row>
    <row r="21" spans="1:10" ht="11.25">
      <c r="A21" s="620" t="str">
        <f>VLOOKUP(F21,'CC'!$B$2:$N$100,4,FALSE)</f>
        <v>cc_x25</v>
      </c>
      <c r="B21" s="617" t="s">
        <v>612</v>
      </c>
      <c r="C21" s="613"/>
      <c r="D21" s="613"/>
      <c r="E21" s="620">
        <v>3</v>
      </c>
      <c r="F21" s="613" t="s">
        <v>612</v>
      </c>
      <c r="G21" s="620"/>
      <c r="H21" s="613"/>
      <c r="I21" s="613"/>
      <c r="J21" s="613"/>
    </row>
    <row r="22" spans="1:10" ht="11.25">
      <c r="A22" s="620" t="str">
        <f>VLOOKUP(F22,'CC'!$B$2:$N$100,4,FALSE)</f>
        <v>cc_x26</v>
      </c>
      <c r="B22" s="617" t="s">
        <v>401</v>
      </c>
      <c r="C22" s="613"/>
      <c r="D22" s="613"/>
      <c r="E22" s="620">
        <v>3</v>
      </c>
      <c r="F22" s="613" t="s">
        <v>401</v>
      </c>
      <c r="G22" s="620"/>
      <c r="H22" s="613"/>
      <c r="I22" s="613"/>
      <c r="J22" s="613"/>
    </row>
    <row r="23" spans="1:10" ht="11.25">
      <c r="A23" s="620" t="e">
        <f>VLOOKUP(F23,'CC'!$B$2:$N$100,4,FALSE)</f>
        <v>#N/A</v>
      </c>
      <c r="B23" s="786" t="s">
        <v>1740</v>
      </c>
      <c r="C23" s="613"/>
      <c r="D23" s="613"/>
      <c r="E23" s="620">
        <v>4</v>
      </c>
      <c r="F23" s="787" t="s">
        <v>1740</v>
      </c>
      <c r="G23" s="620"/>
      <c r="H23" s="613"/>
      <c r="I23" s="613"/>
      <c r="J23" s="613"/>
    </row>
    <row r="24" spans="1:10" ht="11.25">
      <c r="A24" s="620" t="str">
        <f>VLOOKUP(F24,'CC'!$B$2:$N$100,4,FALSE)</f>
        <v>cc_x32</v>
      </c>
      <c r="B24" s="786" t="s">
        <v>596</v>
      </c>
      <c r="C24" s="613"/>
      <c r="D24" s="613"/>
      <c r="E24" s="620">
        <v>4</v>
      </c>
      <c r="F24" s="787" t="s">
        <v>596</v>
      </c>
      <c r="G24" s="620"/>
      <c r="H24" s="613"/>
      <c r="I24" s="613"/>
      <c r="J24" s="613"/>
    </row>
    <row r="25" spans="1:10" ht="11.25">
      <c r="A25" s="620" t="str">
        <f>VLOOKUP(F25,'CC'!$B$2:$N$100,4,FALSE)</f>
        <v>cc_x24</v>
      </c>
      <c r="B25" s="618" t="s">
        <v>597</v>
      </c>
      <c r="C25" s="613"/>
      <c r="D25" s="613"/>
      <c r="E25" s="620">
        <v>4</v>
      </c>
      <c r="F25" s="613" t="s">
        <v>597</v>
      </c>
      <c r="G25" s="620"/>
      <c r="H25" s="613"/>
      <c r="I25" s="613"/>
      <c r="J25" s="613"/>
    </row>
    <row r="26" spans="1:10" ht="11.25">
      <c r="A26" s="620" t="str">
        <f>VLOOKUP(F26,'CC'!$B$2:$N$100,4,FALSE)</f>
        <v>cc_x31</v>
      </c>
      <c r="B26" s="618" t="s">
        <v>659</v>
      </c>
      <c r="C26" s="613"/>
      <c r="D26" s="613"/>
      <c r="E26" s="620">
        <v>4</v>
      </c>
      <c r="F26" s="613" t="s">
        <v>659</v>
      </c>
      <c r="G26" s="620"/>
      <c r="H26" s="613"/>
      <c r="I26" s="613"/>
      <c r="J26" s="613"/>
    </row>
    <row r="27" spans="1:10" ht="11.25">
      <c r="A27" s="620" t="str">
        <f>VLOOKUP(F27,'CC'!$B$2:$N$100,4,FALSE)</f>
        <v>cc_x2</v>
      </c>
      <c r="B27" s="617" t="s">
        <v>402</v>
      </c>
      <c r="C27" s="613"/>
      <c r="D27" s="613"/>
      <c r="E27" s="620">
        <v>3</v>
      </c>
      <c r="F27" s="613" t="s">
        <v>402</v>
      </c>
      <c r="G27" s="620"/>
      <c r="H27" s="613"/>
      <c r="I27" s="613"/>
      <c r="J27" s="613"/>
    </row>
    <row r="28" spans="1:10" ht="11.25">
      <c r="A28" s="620" t="str">
        <f>VLOOKUP(F28,'CC'!$B$2:$N$100,4,FALSE)</f>
        <v>cc_x38</v>
      </c>
      <c r="B28" s="618" t="s">
        <v>403</v>
      </c>
      <c r="C28" s="613"/>
      <c r="D28" s="613"/>
      <c r="E28" s="620">
        <v>4</v>
      </c>
      <c r="F28" s="613" t="s">
        <v>403</v>
      </c>
      <c r="G28" s="620"/>
      <c r="H28" s="613"/>
      <c r="I28" s="613"/>
      <c r="J28" s="613"/>
    </row>
    <row r="29" spans="1:10" ht="11.25">
      <c r="A29" s="620" t="str">
        <f>VLOOKUP(F29,'CC'!$B$2:$N$100,4,FALSE)</f>
        <v>cc_x27</v>
      </c>
      <c r="B29" s="757" t="s">
        <v>814</v>
      </c>
      <c r="C29" s="613"/>
      <c r="D29" s="613"/>
      <c r="E29" s="620">
        <v>5</v>
      </c>
      <c r="F29" s="613" t="s">
        <v>1013</v>
      </c>
      <c r="G29" s="620"/>
      <c r="H29" s="613"/>
      <c r="I29" s="613"/>
      <c r="J29" s="613"/>
    </row>
    <row r="30" spans="1:10" ht="11.25">
      <c r="A30" s="620" t="str">
        <f>VLOOKUP(F30,'CC'!$B$2:$N$100,4,FALSE)</f>
        <v>cc_x36</v>
      </c>
      <c r="B30" s="757" t="s">
        <v>598</v>
      </c>
      <c r="C30" s="613"/>
      <c r="D30" s="613"/>
      <c r="E30" s="620">
        <v>5</v>
      </c>
      <c r="F30" s="613" t="s">
        <v>1014</v>
      </c>
      <c r="G30" s="620"/>
      <c r="H30" s="613"/>
      <c r="I30" s="613"/>
      <c r="J30" s="613"/>
    </row>
    <row r="31" spans="1:10" ht="11.25">
      <c r="A31" s="620" t="str">
        <f>VLOOKUP(F31,'CC'!$B$2:$N$100,4,FALSE)</f>
        <v>cc_x16</v>
      </c>
      <c r="B31" s="618" t="s">
        <v>404</v>
      </c>
      <c r="C31" s="613"/>
      <c r="D31" s="613"/>
      <c r="E31" s="620">
        <v>4</v>
      </c>
      <c r="F31" s="613" t="s">
        <v>404</v>
      </c>
      <c r="G31" s="620"/>
      <c r="H31" s="613"/>
      <c r="I31" s="613"/>
      <c r="J31" s="613"/>
    </row>
    <row r="32" spans="1:10" ht="11.25">
      <c r="A32" s="620" t="str">
        <f>VLOOKUP(F32,'CC'!$B$2:$N$100,4,FALSE)</f>
        <v>cc_x6</v>
      </c>
      <c r="B32" s="617" t="s">
        <v>51</v>
      </c>
      <c r="C32" s="613"/>
      <c r="D32" s="613"/>
      <c r="E32" s="620">
        <v>3</v>
      </c>
      <c r="F32" s="613" t="s">
        <v>51</v>
      </c>
      <c r="G32" s="620"/>
      <c r="H32" s="613"/>
      <c r="I32" s="613"/>
      <c r="J32" s="613"/>
    </row>
    <row r="33" spans="1:10" ht="11.25">
      <c r="A33" s="620" t="str">
        <f>VLOOKUP(F33,'CC'!$B$2:$N$100,4,FALSE)</f>
        <v>cc_x29</v>
      </c>
      <c r="B33" s="617" t="s">
        <v>52</v>
      </c>
      <c r="C33" s="613"/>
      <c r="D33" s="613"/>
      <c r="E33" s="620">
        <v>3</v>
      </c>
      <c r="F33" s="613" t="s">
        <v>52</v>
      </c>
      <c r="G33" s="620"/>
      <c r="H33" s="613"/>
      <c r="I33" s="613"/>
      <c r="J33" s="613"/>
    </row>
    <row r="34" spans="1:10" ht="11.25">
      <c r="A34" s="620" t="str">
        <f>VLOOKUP(F34,'CC'!$B$2:$N$100,4,FALSE)</f>
        <v>cc_x18</v>
      </c>
      <c r="B34" s="617" t="s">
        <v>53</v>
      </c>
      <c r="C34" s="613"/>
      <c r="D34" s="613"/>
      <c r="E34" s="620">
        <v>3</v>
      </c>
      <c r="F34" s="613" t="s">
        <v>53</v>
      </c>
      <c r="G34" s="620"/>
      <c r="H34" s="613"/>
      <c r="I34" s="613"/>
      <c r="J34" s="613"/>
    </row>
    <row r="35" spans="1:10" ht="11.25">
      <c r="A35" s="620" t="str">
        <f>VLOOKUP(F35,'CC'!$B$2:$N$100,4,FALSE)</f>
        <v>cc_x20</v>
      </c>
      <c r="B35" s="618" t="s">
        <v>1624</v>
      </c>
      <c r="C35" s="613"/>
      <c r="D35" s="613"/>
      <c r="E35" s="620">
        <v>4</v>
      </c>
      <c r="F35" s="613" t="s">
        <v>600</v>
      </c>
      <c r="G35" s="620"/>
      <c r="H35" s="613"/>
      <c r="I35" s="613"/>
      <c r="J35" s="613"/>
    </row>
    <row r="36" spans="1:10" ht="11.25">
      <c r="A36" s="620" t="str">
        <f>VLOOKUP(F36,'CC'!$B$2:$N$100,4,FALSE)</f>
        <v>cc_x42</v>
      </c>
      <c r="B36" s="618" t="s">
        <v>1630</v>
      </c>
      <c r="C36" s="613"/>
      <c r="D36" s="613"/>
      <c r="E36" s="620">
        <v>4</v>
      </c>
      <c r="F36" s="613" t="s">
        <v>1629</v>
      </c>
      <c r="G36" s="620"/>
      <c r="H36" s="613"/>
      <c r="I36" s="613"/>
      <c r="J36" s="613"/>
    </row>
    <row r="37" spans="1:10" ht="11.25">
      <c r="A37" s="620" t="str">
        <f>VLOOKUP(F37,'CC'!$B$2:$N$100,4,FALSE)</f>
        <v>cc_x5</v>
      </c>
      <c r="B37" s="618" t="s">
        <v>1626</v>
      </c>
      <c r="C37" s="613"/>
      <c r="D37" s="613"/>
      <c r="E37" s="620">
        <v>4</v>
      </c>
      <c r="F37" s="613" t="s">
        <v>601</v>
      </c>
      <c r="G37" s="620"/>
      <c r="H37" s="613"/>
      <c r="I37" s="613"/>
      <c r="J37" s="613"/>
    </row>
    <row r="38" spans="1:10" ht="11.25">
      <c r="A38" s="620" t="str">
        <f>VLOOKUP(F38,'CC'!$B$2:$N$100,4,FALSE)</f>
        <v>cc_x30</v>
      </c>
      <c r="B38" s="618" t="s">
        <v>1631</v>
      </c>
      <c r="C38" s="613"/>
      <c r="D38" s="613"/>
      <c r="E38" s="620">
        <v>4</v>
      </c>
      <c r="F38" s="613" t="s">
        <v>1628</v>
      </c>
      <c r="G38" s="620"/>
      <c r="H38" s="613"/>
      <c r="I38" s="613"/>
      <c r="J38" s="613"/>
    </row>
    <row r="39" spans="1:10" ht="11.25">
      <c r="A39" s="620" t="str">
        <f>VLOOKUP(F39,'CC'!$B$2:$N$100,4,FALSE)</f>
        <v>cc_x23</v>
      </c>
      <c r="B39" s="617" t="s">
        <v>54</v>
      </c>
      <c r="C39" s="613"/>
      <c r="D39" s="613"/>
      <c r="E39" s="620">
        <v>3</v>
      </c>
      <c r="F39" s="613" t="s">
        <v>54</v>
      </c>
      <c r="G39" s="620"/>
      <c r="H39" s="613"/>
      <c r="I39" s="613"/>
      <c r="J39" s="613"/>
    </row>
    <row r="40" spans="1:10" ht="11.25">
      <c r="A40" s="620" t="str">
        <f>VLOOKUP(F40,'CC'!$B$2:$N$100,4,FALSE)</f>
        <v>cc_x37</v>
      </c>
      <c r="B40" s="617" t="s">
        <v>819</v>
      </c>
      <c r="C40" s="613"/>
      <c r="D40" s="613"/>
      <c r="E40" s="620">
        <v>3</v>
      </c>
      <c r="F40" s="613" t="s">
        <v>819</v>
      </c>
      <c r="G40" s="620"/>
      <c r="H40" s="613"/>
      <c r="I40" s="613"/>
      <c r="J40" s="613"/>
    </row>
    <row r="41" spans="1:10" ht="11.25">
      <c r="A41" s="620" t="str">
        <f>VLOOKUP(F41,'CC'!$B$2:$N$100,4,FALSE)</f>
        <v>cc_x39</v>
      </c>
      <c r="B41" s="617" t="s">
        <v>21</v>
      </c>
      <c r="C41" s="613"/>
      <c r="D41" s="613"/>
      <c r="E41" s="620">
        <v>3</v>
      </c>
      <c r="F41" s="613" t="s">
        <v>21</v>
      </c>
      <c r="G41" s="620"/>
      <c r="H41" s="613"/>
      <c r="I41" s="613"/>
      <c r="J41" s="613"/>
    </row>
    <row r="42" spans="1:10" ht="11.25">
      <c r="A42" s="620" t="str">
        <f>VLOOKUP(F42,'CC'!$B$2:$N$100,4,FALSE)</f>
        <v>cc_x7</v>
      </c>
      <c r="B42" s="616" t="s">
        <v>56</v>
      </c>
      <c r="C42" s="613"/>
      <c r="D42" s="613"/>
      <c r="E42" s="620">
        <v>2</v>
      </c>
      <c r="F42" s="613" t="s">
        <v>56</v>
      </c>
      <c r="G42" s="620"/>
      <c r="H42" s="613"/>
      <c r="I42" s="613"/>
      <c r="J42" s="613"/>
    </row>
    <row r="43" spans="1:10" ht="11.25">
      <c r="A43" s="620" t="str">
        <f>VLOOKUP(F43,'CC'!$B$2:$N$100,4,FALSE)</f>
        <v>cc_x40</v>
      </c>
      <c r="B43" s="615" t="s">
        <v>616</v>
      </c>
      <c r="C43" s="613"/>
      <c r="D43" s="613"/>
      <c r="E43" s="620">
        <v>1</v>
      </c>
      <c r="F43" s="613" t="s">
        <v>616</v>
      </c>
      <c r="G43" s="620"/>
      <c r="H43" s="613"/>
      <c r="I43" s="613"/>
      <c r="J43" s="613"/>
    </row>
    <row r="44" spans="1:10" ht="11.25">
      <c r="A44" s="620" t="str">
        <f>VLOOKUP(F44,'CC'!$B$2:$N$100,4,FALSE)</f>
        <v>cc_x33</v>
      </c>
      <c r="B44" s="616" t="s">
        <v>38</v>
      </c>
      <c r="C44" s="613"/>
      <c r="D44" s="613"/>
      <c r="E44" s="620">
        <v>2</v>
      </c>
      <c r="F44" s="613" t="s">
        <v>38</v>
      </c>
      <c r="G44" s="620"/>
      <c r="H44" s="613"/>
      <c r="I44" s="613"/>
      <c r="J44" s="613"/>
    </row>
    <row r="45" spans="1:10" ht="11.25">
      <c r="A45" s="620" t="str">
        <f>VLOOKUP(F45,'CC'!$B$2:$N$100,4,FALSE)</f>
        <v>cc_x1</v>
      </c>
      <c r="B45" s="616" t="s">
        <v>195</v>
      </c>
      <c r="C45" s="613"/>
      <c r="D45" s="613"/>
      <c r="E45" s="620">
        <v>2</v>
      </c>
      <c r="F45" s="613" t="s">
        <v>195</v>
      </c>
      <c r="G45" s="620"/>
      <c r="H45" s="613"/>
      <c r="I45" s="613"/>
      <c r="J45" s="613"/>
    </row>
    <row r="46" spans="1:10" ht="11.25">
      <c r="A46" s="620" t="str">
        <f>VLOOKUP(F46,'CC'!$B$2:$N$100,4,FALSE)</f>
        <v>cc_x19</v>
      </c>
      <c r="B46" s="616" t="s">
        <v>196</v>
      </c>
      <c r="C46" s="613"/>
      <c r="D46" s="613"/>
      <c r="E46" s="620">
        <v>2</v>
      </c>
      <c r="F46" s="613" t="s">
        <v>196</v>
      </c>
      <c r="G46" s="620"/>
      <c r="H46" s="613"/>
      <c r="I46" s="613"/>
      <c r="J46" s="613"/>
    </row>
    <row r="47" spans="1:10" ht="11.25">
      <c r="A47" s="620" t="str">
        <f>VLOOKUP(F47,'CC'!$B$2:$N$100,4,FALSE)</f>
        <v>cc_x10</v>
      </c>
      <c r="B47" s="614" t="s">
        <v>1621</v>
      </c>
      <c r="C47" s="613"/>
      <c r="D47" s="613"/>
      <c r="E47" s="620">
        <v>1</v>
      </c>
      <c r="F47" s="619" t="s">
        <v>817</v>
      </c>
      <c r="G47" s="620"/>
      <c r="H47" s="613"/>
      <c r="I47" s="613"/>
      <c r="J47" s="613"/>
    </row>
    <row r="48" spans="1:10" ht="11.25">
      <c r="A48" s="620" t="str">
        <f>VLOOKUP(F48,'CC'!$B$2:$N$100,4,FALSE)</f>
        <v>cc_x20</v>
      </c>
      <c r="B48" s="615" t="s">
        <v>1624</v>
      </c>
      <c r="C48" s="613"/>
      <c r="D48" s="613"/>
      <c r="E48" s="620">
        <v>2</v>
      </c>
      <c r="F48" s="619" t="s">
        <v>600</v>
      </c>
      <c r="G48" s="620"/>
      <c r="H48" s="613"/>
      <c r="I48" s="613"/>
      <c r="J48" s="613"/>
    </row>
    <row r="49" spans="1:10" ht="11.25">
      <c r="A49" s="620" t="str">
        <f>VLOOKUP(F49,'CC'!$B$2:$N$100,4,FALSE)</f>
        <v>cc_x42</v>
      </c>
      <c r="B49" s="615" t="s">
        <v>1630</v>
      </c>
      <c r="C49" s="613"/>
      <c r="D49" s="613"/>
      <c r="E49" s="620">
        <v>2</v>
      </c>
      <c r="F49" s="619" t="s">
        <v>1629</v>
      </c>
      <c r="G49" s="620"/>
      <c r="H49" s="613"/>
      <c r="I49" s="613"/>
      <c r="J49" s="613"/>
    </row>
    <row r="50" spans="1:10" ht="11.25">
      <c r="A50" s="620" t="str">
        <f>VLOOKUP(F50,'CC'!$B$2:$N$100,4,FALSE)</f>
        <v>cc_x43</v>
      </c>
      <c r="B50" s="615" t="s">
        <v>1625</v>
      </c>
      <c r="C50" s="613"/>
      <c r="D50" s="613"/>
      <c r="E50" s="620">
        <v>2</v>
      </c>
      <c r="F50" s="619" t="s">
        <v>816</v>
      </c>
      <c r="G50" s="620"/>
      <c r="H50" s="613"/>
      <c r="I50" s="613"/>
      <c r="J50" s="613"/>
    </row>
    <row r="51" spans="1:10" ht="11.25">
      <c r="A51" s="620" t="str">
        <f>VLOOKUP(F51,'CC'!$B$2:$N$100,4,FALSE)</f>
        <v>cc_x35</v>
      </c>
      <c r="B51" s="614" t="s">
        <v>1622</v>
      </c>
      <c r="C51" s="613"/>
      <c r="D51" s="613"/>
      <c r="E51" s="620">
        <v>1</v>
      </c>
      <c r="F51" s="619" t="s">
        <v>945</v>
      </c>
      <c r="G51" s="620"/>
      <c r="H51" s="613"/>
      <c r="I51" s="613"/>
      <c r="J51" s="613"/>
    </row>
    <row r="52" spans="1:10" ht="11.25">
      <c r="A52" s="620" t="str">
        <f>VLOOKUP(F52,'CC'!$B$2:$N$100,4,FALSE)</f>
        <v>cc_x5</v>
      </c>
      <c r="B52" s="615" t="s">
        <v>1626</v>
      </c>
      <c r="C52" s="613"/>
      <c r="D52" s="613"/>
      <c r="E52" s="620">
        <v>2</v>
      </c>
      <c r="F52" s="619" t="s">
        <v>601</v>
      </c>
      <c r="G52" s="620"/>
      <c r="H52" s="613"/>
      <c r="I52" s="613"/>
      <c r="J52" s="613"/>
    </row>
    <row r="53" spans="1:10" ht="11.25">
      <c r="A53" s="620" t="str">
        <f>VLOOKUP(F53,'CC'!$B$2:$N$100,4,FALSE)</f>
        <v>cc_x30</v>
      </c>
      <c r="B53" s="615" t="s">
        <v>1631</v>
      </c>
      <c r="C53" s="613"/>
      <c r="D53" s="613"/>
      <c r="E53" s="620">
        <v>2</v>
      </c>
      <c r="F53" s="619" t="s">
        <v>1628</v>
      </c>
      <c r="G53" s="620"/>
      <c r="H53" s="613"/>
      <c r="I53" s="613"/>
      <c r="J53" s="613"/>
    </row>
    <row r="54" spans="1:10" ht="11.25">
      <c r="A54" s="620" t="str">
        <f>VLOOKUP(F54,'CC'!$B$2:$N$100,4,FALSE)</f>
        <v>cc_x44</v>
      </c>
      <c r="B54" s="615" t="s">
        <v>1627</v>
      </c>
      <c r="C54" s="613"/>
      <c r="D54" s="613"/>
      <c r="E54" s="620">
        <v>2</v>
      </c>
      <c r="F54" s="619" t="s">
        <v>1623</v>
      </c>
      <c r="G54" s="620"/>
      <c r="H54" s="613"/>
      <c r="I54" s="613"/>
      <c r="J54" s="613"/>
    </row>
  </sheetData>
  <sheetProtection/>
  <hyperlinks>
    <hyperlink ref="A1" location="Links_" display="Links"/>
  </hyperlink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sheetPr>
    <tabColor theme="3"/>
  </sheetPr>
  <dimension ref="A1:I5"/>
  <sheetViews>
    <sheetView zoomScalePageLayoutView="0" workbookViewId="0" topLeftCell="A1">
      <selection activeCell="A1" sqref="A1"/>
    </sheetView>
  </sheetViews>
  <sheetFormatPr defaultColWidth="8.796875" defaultRowHeight="14.25"/>
  <cols>
    <col min="1" max="1" width="3.8984375" style="480" bestFit="1" customWidth="1"/>
    <col min="2" max="2" width="14.19921875" style="480" bestFit="1" customWidth="1"/>
    <col min="3" max="3" width="10.8984375" style="481" bestFit="1" customWidth="1"/>
    <col min="4" max="4" width="4.19921875" style="480" bestFit="1" customWidth="1"/>
    <col min="5" max="5" width="5.69921875" style="480" bestFit="1" customWidth="1"/>
    <col min="6" max="6" width="4.69921875" style="480" bestFit="1" customWidth="1"/>
    <col min="7" max="7" width="6.3984375" style="480" bestFit="1" customWidth="1"/>
    <col min="8" max="8" width="6.09765625" style="481" bestFit="1" customWidth="1"/>
    <col min="9" max="9" width="6.59765625" style="480" bestFit="1" customWidth="1"/>
    <col min="10" max="16384" width="9" style="480" customWidth="1"/>
  </cols>
  <sheetData>
    <row r="1" spans="1:9" s="478" customFormat="1" ht="11.25">
      <c r="A1" s="600" t="s">
        <v>1582</v>
      </c>
      <c r="B1" s="606" t="s">
        <v>1257</v>
      </c>
      <c r="C1" s="604" t="s">
        <v>1234</v>
      </c>
      <c r="D1" s="604" t="s">
        <v>822</v>
      </c>
      <c r="E1" s="604" t="s">
        <v>1361</v>
      </c>
      <c r="F1" s="604" t="s">
        <v>1216</v>
      </c>
      <c r="G1" s="604" t="s">
        <v>1237</v>
      </c>
      <c r="H1" s="604" t="s">
        <v>1217</v>
      </c>
      <c r="I1" s="604" t="s">
        <v>497</v>
      </c>
    </row>
    <row r="2" spans="1:9" ht="11.25">
      <c r="A2" s="479"/>
      <c r="B2" s="479" t="s">
        <v>288</v>
      </c>
      <c r="C2" s="462" t="s">
        <v>201</v>
      </c>
      <c r="D2" s="462" t="s">
        <v>313</v>
      </c>
      <c r="E2" s="462" t="str">
        <f>CONCATENATE("dim_",D2)</f>
        <v>dim_SC</v>
      </c>
      <c r="F2" s="479"/>
      <c r="G2" s="479"/>
      <c r="H2" s="462"/>
      <c r="I2" s="462"/>
    </row>
    <row r="3" spans="1:9" ht="11.25">
      <c r="A3" s="479"/>
      <c r="B3" s="479" t="s">
        <v>1288</v>
      </c>
      <c r="C3" s="462" t="s">
        <v>201</v>
      </c>
      <c r="D3" s="462" t="s">
        <v>1297</v>
      </c>
      <c r="E3" s="462" t="str">
        <f>CONCATENATE("dim_",D3)</f>
        <v>dim_EC</v>
      </c>
      <c r="F3" s="479"/>
      <c r="G3" s="479"/>
      <c r="H3" s="462"/>
      <c r="I3" s="462"/>
    </row>
    <row r="4" spans="1:9" ht="11.25">
      <c r="A4" s="479"/>
      <c r="B4" s="479" t="s">
        <v>1289</v>
      </c>
      <c r="C4" s="462" t="s">
        <v>201</v>
      </c>
      <c r="D4" s="462" t="s">
        <v>304</v>
      </c>
      <c r="E4" s="462" t="str">
        <f>CONCATENATE("dim_",D4)</f>
        <v>dim_HC</v>
      </c>
      <c r="F4" s="479"/>
      <c r="G4" s="479"/>
      <c r="H4" s="462"/>
      <c r="I4" s="462"/>
    </row>
    <row r="5" spans="1:9" ht="11.25">
      <c r="A5" s="479"/>
      <c r="B5" s="479" t="s">
        <v>337</v>
      </c>
      <c r="C5" s="462" t="s">
        <v>1241</v>
      </c>
      <c r="D5" s="462" t="s">
        <v>1242</v>
      </c>
      <c r="E5" s="462" t="str">
        <f>CONCATENATE("cd_",D5)</f>
        <v>cd_code</v>
      </c>
      <c r="F5" s="479"/>
      <c r="G5" s="479"/>
      <c r="H5" s="462" t="s">
        <v>1238</v>
      </c>
      <c r="I5" s="479"/>
    </row>
  </sheetData>
  <sheetProtection/>
  <dataValidations count="1">
    <dataValidation type="list" allowBlank="1" showInputMessage="1" showErrorMessage="1" sqref="C2:C5">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14.xml><?xml version="1.0" encoding="utf-8"?>
<worksheet xmlns="http://schemas.openxmlformats.org/spreadsheetml/2006/main" xmlns:r="http://schemas.openxmlformats.org/officeDocument/2006/relationships">
  <sheetPr>
    <tabColor theme="3"/>
  </sheetPr>
  <dimension ref="A1:K21"/>
  <sheetViews>
    <sheetView zoomScaleSheetLayoutView="85" zoomScalePageLayoutView="0" workbookViewId="0" topLeftCell="A1">
      <selection activeCell="B17" sqref="B17"/>
    </sheetView>
  </sheetViews>
  <sheetFormatPr defaultColWidth="3.796875" defaultRowHeight="14.25"/>
  <cols>
    <col min="1" max="1" width="3.8984375" style="486" bestFit="1" customWidth="1"/>
    <col min="2" max="2" width="20.8984375" style="485" bestFit="1" customWidth="1"/>
    <col min="3" max="3" width="11.59765625" style="486" bestFit="1" customWidth="1"/>
    <col min="4" max="4" width="4.19921875" style="486" bestFit="1" customWidth="1"/>
    <col min="5" max="5" width="5.3984375" style="486" bestFit="1" customWidth="1"/>
    <col min="6" max="6" width="6" style="486" bestFit="1" customWidth="1"/>
    <col min="7" max="7" width="6.3984375" style="486" bestFit="1" customWidth="1"/>
    <col min="8" max="8" width="6.09765625" style="486" bestFit="1" customWidth="1"/>
    <col min="9" max="9" width="6.59765625" style="485" bestFit="1" customWidth="1"/>
    <col min="10" max="16384" width="3.69921875" style="485" customWidth="1"/>
  </cols>
  <sheetData>
    <row r="1" spans="1:9" s="482" customFormat="1" ht="11.25">
      <c r="A1" s="600" t="s">
        <v>1582</v>
      </c>
      <c r="B1" s="603" t="s">
        <v>1258</v>
      </c>
      <c r="C1" s="604" t="s">
        <v>1234</v>
      </c>
      <c r="D1" s="603" t="s">
        <v>822</v>
      </c>
      <c r="E1" s="603" t="s">
        <v>1361</v>
      </c>
      <c r="F1" s="604" t="s">
        <v>1216</v>
      </c>
      <c r="G1" s="604" t="s">
        <v>1237</v>
      </c>
      <c r="H1" s="604" t="s">
        <v>1217</v>
      </c>
      <c r="I1" s="604" t="s">
        <v>497</v>
      </c>
    </row>
    <row r="2" spans="1:11" s="486" customFormat="1" ht="11.25">
      <c r="A2" s="483"/>
      <c r="B2" s="484" t="s">
        <v>1206</v>
      </c>
      <c r="C2" s="460" t="s">
        <v>1231</v>
      </c>
      <c r="D2" s="483" t="s">
        <v>296</v>
      </c>
      <c r="E2" s="462" t="str">
        <f>CONCATENATE("dim_",D2)</f>
        <v>dim_CG</v>
      </c>
      <c r="F2" s="461" t="s">
        <v>1224</v>
      </c>
      <c r="G2" s="462" t="s">
        <v>1219</v>
      </c>
      <c r="H2" s="462" t="s">
        <v>1238</v>
      </c>
      <c r="I2" s="462"/>
      <c r="J2" s="485"/>
      <c r="K2" s="485"/>
    </row>
    <row r="3" spans="1:11" s="486" customFormat="1" ht="11.25">
      <c r="A3" s="483">
        <v>1</v>
      </c>
      <c r="B3" s="484" t="s">
        <v>1245</v>
      </c>
      <c r="C3" s="460" t="s">
        <v>1233</v>
      </c>
      <c r="D3" s="483" t="s">
        <v>1070</v>
      </c>
      <c r="E3" s="462" t="str">
        <f>CONCATENATE("cg_",D3)</f>
        <v>cg_x1</v>
      </c>
      <c r="F3" s="461" t="s">
        <v>1224</v>
      </c>
      <c r="G3" s="462" t="s">
        <v>1235</v>
      </c>
      <c r="H3" s="462" t="s">
        <v>1238</v>
      </c>
      <c r="I3" s="462"/>
      <c r="J3" s="485"/>
      <c r="K3" s="485"/>
    </row>
    <row r="4" spans="1:11" s="486" customFormat="1" ht="11.25">
      <c r="A4" s="483">
        <v>2</v>
      </c>
      <c r="B4" s="487" t="s">
        <v>0</v>
      </c>
      <c r="C4" s="460" t="s">
        <v>1233</v>
      </c>
      <c r="D4" s="483" t="s">
        <v>1071</v>
      </c>
      <c r="E4" s="462" t="str">
        <f aca="true" t="shared" si="0" ref="E4:E21">CONCATENATE("cg_",D4)</f>
        <v>cg_x2</v>
      </c>
      <c r="F4" s="461" t="s">
        <v>1224</v>
      </c>
      <c r="G4" s="462" t="s">
        <v>1235</v>
      </c>
      <c r="H4" s="462"/>
      <c r="I4" s="462"/>
      <c r="J4" s="485"/>
      <c r="K4" s="485"/>
    </row>
    <row r="5" spans="1:11" s="486" customFormat="1" ht="11.25">
      <c r="A5" s="483">
        <v>3</v>
      </c>
      <c r="B5" s="487" t="s">
        <v>0</v>
      </c>
      <c r="C5" s="460" t="s">
        <v>1233</v>
      </c>
      <c r="D5" s="483" t="s">
        <v>1072</v>
      </c>
      <c r="E5" s="462" t="str">
        <f t="shared" si="0"/>
        <v>cg_x3</v>
      </c>
      <c r="F5" s="461" t="s">
        <v>1224</v>
      </c>
      <c r="G5" s="462" t="s">
        <v>1235</v>
      </c>
      <c r="H5" s="462"/>
      <c r="I5" s="462"/>
      <c r="J5" s="485"/>
      <c r="K5" s="485"/>
    </row>
    <row r="6" spans="1:11" s="486" customFormat="1" ht="11.25">
      <c r="A6" s="483">
        <v>4</v>
      </c>
      <c r="B6" s="484" t="s">
        <v>748</v>
      </c>
      <c r="C6" s="460" t="s">
        <v>1233</v>
      </c>
      <c r="D6" s="483" t="s">
        <v>1073</v>
      </c>
      <c r="E6" s="462" t="str">
        <f t="shared" si="0"/>
        <v>cg_x4</v>
      </c>
      <c r="F6" s="461" t="s">
        <v>1224</v>
      </c>
      <c r="G6" s="462" t="s">
        <v>1235</v>
      </c>
      <c r="H6" s="462"/>
      <c r="I6" s="462"/>
      <c r="J6" s="485"/>
      <c r="K6" s="485"/>
    </row>
    <row r="7" spans="1:11" s="486" customFormat="1" ht="11.25">
      <c r="A7" s="483">
        <v>5</v>
      </c>
      <c r="B7" s="487" t="s">
        <v>1246</v>
      </c>
      <c r="C7" s="460" t="s">
        <v>1233</v>
      </c>
      <c r="D7" s="483" t="s">
        <v>1074</v>
      </c>
      <c r="E7" s="462" t="str">
        <f t="shared" si="0"/>
        <v>cg_x5</v>
      </c>
      <c r="F7" s="461" t="s">
        <v>1224</v>
      </c>
      <c r="G7" s="462" t="s">
        <v>1235</v>
      </c>
      <c r="H7" s="462" t="s">
        <v>1238</v>
      </c>
      <c r="I7" s="462"/>
      <c r="J7" s="485"/>
      <c r="K7" s="485"/>
    </row>
    <row r="8" spans="1:11" s="486" customFormat="1" ht="11.25">
      <c r="A8" s="483">
        <v>6</v>
      </c>
      <c r="B8" s="487" t="s">
        <v>99</v>
      </c>
      <c r="C8" s="460" t="s">
        <v>1233</v>
      </c>
      <c r="D8" s="483" t="s">
        <v>1075</v>
      </c>
      <c r="E8" s="462" t="str">
        <f t="shared" si="0"/>
        <v>cg_x6</v>
      </c>
      <c r="F8" s="461" t="s">
        <v>1224</v>
      </c>
      <c r="G8" s="462" t="s">
        <v>1235</v>
      </c>
      <c r="H8" s="462"/>
      <c r="I8" s="462"/>
      <c r="J8" s="485"/>
      <c r="K8" s="485"/>
    </row>
    <row r="9" spans="1:11" s="486" customFormat="1" ht="11.25">
      <c r="A9" s="483">
        <v>7</v>
      </c>
      <c r="B9" s="488" t="s">
        <v>9</v>
      </c>
      <c r="C9" s="460" t="s">
        <v>1233</v>
      </c>
      <c r="D9" s="483" t="s">
        <v>1076</v>
      </c>
      <c r="E9" s="462" t="str">
        <f t="shared" si="0"/>
        <v>cg_x7</v>
      </c>
      <c r="F9" s="461" t="s">
        <v>1224</v>
      </c>
      <c r="G9" s="462" t="s">
        <v>1235</v>
      </c>
      <c r="H9" s="462"/>
      <c r="I9" s="462"/>
      <c r="J9" s="485"/>
      <c r="K9" s="485"/>
    </row>
    <row r="10" spans="1:11" s="486" customFormat="1" ht="11.25">
      <c r="A10" s="483">
        <v>8</v>
      </c>
      <c r="B10" s="487" t="s">
        <v>705</v>
      </c>
      <c r="C10" s="460" t="s">
        <v>1233</v>
      </c>
      <c r="D10" s="483" t="s">
        <v>1077</v>
      </c>
      <c r="E10" s="462" t="str">
        <f t="shared" si="0"/>
        <v>cg_x8</v>
      </c>
      <c r="F10" s="461" t="s">
        <v>1224</v>
      </c>
      <c r="G10" s="462" t="s">
        <v>1235</v>
      </c>
      <c r="H10" s="462"/>
      <c r="I10" s="462"/>
      <c r="J10" s="485"/>
      <c r="K10" s="485"/>
    </row>
    <row r="11" spans="1:11" s="486" customFormat="1" ht="11.25">
      <c r="A11" s="483">
        <v>9</v>
      </c>
      <c r="B11" s="488" t="s">
        <v>8</v>
      </c>
      <c r="C11" s="460" t="s">
        <v>1233</v>
      </c>
      <c r="D11" s="483" t="s">
        <v>1078</v>
      </c>
      <c r="E11" s="462" t="str">
        <f t="shared" si="0"/>
        <v>cg_x9</v>
      </c>
      <c r="F11" s="461" t="s">
        <v>1224</v>
      </c>
      <c r="G11" s="462" t="s">
        <v>1235</v>
      </c>
      <c r="H11" s="462"/>
      <c r="I11" s="462"/>
      <c r="J11" s="485"/>
      <c r="K11" s="485"/>
    </row>
    <row r="12" spans="1:11" s="486" customFormat="1" ht="11.25">
      <c r="A12" s="483">
        <v>10</v>
      </c>
      <c r="B12" s="489" t="s">
        <v>679</v>
      </c>
      <c r="C12" s="460" t="s">
        <v>1233</v>
      </c>
      <c r="D12" s="483" t="s">
        <v>1079</v>
      </c>
      <c r="E12" s="462" t="str">
        <f t="shared" si="0"/>
        <v>cg_x10</v>
      </c>
      <c r="F12" s="461" t="s">
        <v>1224</v>
      </c>
      <c r="G12" s="462" t="s">
        <v>1235</v>
      </c>
      <c r="H12" s="462"/>
      <c r="I12" s="462"/>
      <c r="J12" s="485"/>
      <c r="K12" s="485"/>
    </row>
    <row r="13" spans="1:11" s="486" customFormat="1" ht="11.25">
      <c r="A13" s="483">
        <v>11</v>
      </c>
      <c r="B13" s="487" t="s">
        <v>1247</v>
      </c>
      <c r="C13" s="460" t="s">
        <v>1233</v>
      </c>
      <c r="D13" s="483" t="s">
        <v>1080</v>
      </c>
      <c r="E13" s="462" t="str">
        <f t="shared" si="0"/>
        <v>cg_x11</v>
      </c>
      <c r="F13" s="461" t="s">
        <v>1224</v>
      </c>
      <c r="G13" s="462" t="s">
        <v>1235</v>
      </c>
      <c r="H13" s="462"/>
      <c r="I13" s="462"/>
      <c r="J13" s="485"/>
      <c r="K13" s="485"/>
    </row>
    <row r="14" spans="1:11" s="486" customFormat="1" ht="11.25">
      <c r="A14" s="483">
        <v>12</v>
      </c>
      <c r="B14" s="487" t="s">
        <v>704</v>
      </c>
      <c r="C14" s="460" t="s">
        <v>1233</v>
      </c>
      <c r="D14" s="483" t="s">
        <v>1081</v>
      </c>
      <c r="E14" s="462" t="str">
        <f t="shared" si="0"/>
        <v>cg_x12</v>
      </c>
      <c r="F14" s="461" t="s">
        <v>1224</v>
      </c>
      <c r="G14" s="462" t="s">
        <v>1235</v>
      </c>
      <c r="H14" s="462"/>
      <c r="I14" s="462"/>
      <c r="J14" s="485"/>
      <c r="K14" s="485"/>
    </row>
    <row r="15" spans="1:11" s="486" customFormat="1" ht="11.25">
      <c r="A15" s="483">
        <v>13</v>
      </c>
      <c r="B15" s="488" t="s">
        <v>953</v>
      </c>
      <c r="C15" s="460" t="s">
        <v>1233</v>
      </c>
      <c r="D15" s="483" t="s">
        <v>1082</v>
      </c>
      <c r="E15" s="462" t="str">
        <f t="shared" si="0"/>
        <v>cg_x13</v>
      </c>
      <c r="F15" s="461" t="s">
        <v>1224</v>
      </c>
      <c r="G15" s="462" t="s">
        <v>1235</v>
      </c>
      <c r="H15" s="462"/>
      <c r="I15" s="462"/>
      <c r="J15" s="485"/>
      <c r="K15" s="485"/>
    </row>
    <row r="16" spans="1:11" s="486" customFormat="1" ht="11.25">
      <c r="A16" s="483">
        <v>14</v>
      </c>
      <c r="B16" s="489" t="s">
        <v>680</v>
      </c>
      <c r="C16" s="460" t="s">
        <v>1233</v>
      </c>
      <c r="D16" s="483" t="s">
        <v>1083</v>
      </c>
      <c r="E16" s="462" t="str">
        <f t="shared" si="0"/>
        <v>cg_x14</v>
      </c>
      <c r="F16" s="461" t="s">
        <v>1224</v>
      </c>
      <c r="G16" s="462" t="s">
        <v>1235</v>
      </c>
      <c r="H16" s="462"/>
      <c r="I16" s="462"/>
      <c r="J16" s="485"/>
      <c r="K16" s="485"/>
    </row>
    <row r="17" spans="1:11" s="486" customFormat="1" ht="11.25">
      <c r="A17" s="483">
        <v>15</v>
      </c>
      <c r="B17" s="487" t="s">
        <v>703</v>
      </c>
      <c r="C17" s="460" t="s">
        <v>1233</v>
      </c>
      <c r="D17" s="483" t="s">
        <v>1084</v>
      </c>
      <c r="E17" s="462" t="str">
        <f t="shared" si="0"/>
        <v>cg_x15</v>
      </c>
      <c r="F17" s="461" t="s">
        <v>1224</v>
      </c>
      <c r="G17" s="462" t="s">
        <v>1235</v>
      </c>
      <c r="H17" s="462"/>
      <c r="I17" s="462"/>
      <c r="J17" s="485"/>
      <c r="K17" s="485"/>
    </row>
    <row r="18" spans="1:11" s="486" customFormat="1" ht="11.25">
      <c r="A18" s="483">
        <v>16</v>
      </c>
      <c r="B18" s="487" t="s">
        <v>6</v>
      </c>
      <c r="C18" s="460" t="s">
        <v>1233</v>
      </c>
      <c r="D18" s="483" t="s">
        <v>1085</v>
      </c>
      <c r="E18" s="462" t="str">
        <f t="shared" si="0"/>
        <v>cg_x16</v>
      </c>
      <c r="F18" s="461" t="s">
        <v>1224</v>
      </c>
      <c r="G18" s="462" t="s">
        <v>1235</v>
      </c>
      <c r="H18" s="462"/>
      <c r="I18" s="462"/>
      <c r="J18" s="485"/>
      <c r="K18" s="485"/>
    </row>
    <row r="19" spans="1:11" s="486" customFormat="1" ht="11.25">
      <c r="A19" s="483">
        <v>17</v>
      </c>
      <c r="B19" s="487" t="s">
        <v>218</v>
      </c>
      <c r="C19" s="460" t="s">
        <v>1233</v>
      </c>
      <c r="D19" s="483" t="s">
        <v>1086</v>
      </c>
      <c r="E19" s="462" t="str">
        <f t="shared" si="0"/>
        <v>cg_x17</v>
      </c>
      <c r="F19" s="461" t="s">
        <v>1224</v>
      </c>
      <c r="G19" s="462" t="s">
        <v>1235</v>
      </c>
      <c r="H19" s="462"/>
      <c r="I19" s="462"/>
      <c r="J19" s="485"/>
      <c r="K19" s="485"/>
    </row>
    <row r="20" spans="1:11" s="486" customFormat="1" ht="11.25">
      <c r="A20" s="483">
        <v>18</v>
      </c>
      <c r="B20" s="487" t="s">
        <v>98</v>
      </c>
      <c r="C20" s="460" t="s">
        <v>1233</v>
      </c>
      <c r="D20" s="483" t="s">
        <v>1087</v>
      </c>
      <c r="E20" s="462" t="str">
        <f t="shared" si="0"/>
        <v>cg_x18</v>
      </c>
      <c r="F20" s="461" t="s">
        <v>1224</v>
      </c>
      <c r="G20" s="462" t="s">
        <v>1235</v>
      </c>
      <c r="H20" s="462"/>
      <c r="I20" s="462"/>
      <c r="J20" s="485"/>
      <c r="K20" s="485"/>
    </row>
    <row r="21" spans="1:11" s="486" customFormat="1" ht="11.25">
      <c r="A21" s="483">
        <v>19</v>
      </c>
      <c r="B21" s="487" t="s">
        <v>681</v>
      </c>
      <c r="C21" s="460" t="s">
        <v>1233</v>
      </c>
      <c r="D21" s="483" t="s">
        <v>1088</v>
      </c>
      <c r="E21" s="462" t="str">
        <f t="shared" si="0"/>
        <v>cg_x19</v>
      </c>
      <c r="F21" s="461" t="s">
        <v>1224</v>
      </c>
      <c r="G21" s="462" t="s">
        <v>1235</v>
      </c>
      <c r="H21" s="462"/>
      <c r="I21" s="462"/>
      <c r="J21" s="485"/>
      <c r="K21" s="485"/>
    </row>
  </sheetData>
  <sheetProtection/>
  <dataValidations count="1">
    <dataValidation type="list" allowBlank="1" showInputMessage="1" showErrorMessage="1" sqref="C2:C21">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tabColor rgb="FF92D050"/>
  </sheetPr>
  <dimension ref="A1:J22"/>
  <sheetViews>
    <sheetView zoomScalePageLayoutView="0" workbookViewId="0" topLeftCell="A1">
      <selection activeCell="B4" sqref="B4"/>
    </sheetView>
  </sheetViews>
  <sheetFormatPr defaultColWidth="8.796875" defaultRowHeight="14.25"/>
  <cols>
    <col min="1" max="1" width="7.59765625" style="688" bestFit="1" customWidth="1"/>
    <col min="2" max="2" width="31.59765625" style="449" bestFit="1" customWidth="1"/>
    <col min="3" max="3" width="6" style="449" bestFit="1" customWidth="1"/>
    <col min="4" max="4" width="6.5" style="449" bestFit="1" customWidth="1"/>
    <col min="5" max="5" width="4" style="449" bestFit="1" customWidth="1"/>
    <col min="6" max="6" width="20.8984375" style="449" bestFit="1" customWidth="1"/>
    <col min="7" max="7" width="5.09765625" style="449" bestFit="1" customWidth="1"/>
    <col min="8" max="8" width="6.69921875" style="449" bestFit="1" customWidth="1"/>
    <col min="9" max="9" width="6.59765625" style="449" bestFit="1" customWidth="1"/>
    <col min="10" max="10" width="56.69921875" style="449" bestFit="1" customWidth="1"/>
    <col min="11" max="16384" width="9" style="449" customWidth="1"/>
  </cols>
  <sheetData>
    <row r="1" spans="1:10" ht="11.25">
      <c r="A1" s="653" t="s">
        <v>1582</v>
      </c>
      <c r="B1" s="609" t="s">
        <v>1461</v>
      </c>
      <c r="C1" s="609" t="s">
        <v>1356</v>
      </c>
      <c r="D1" s="609" t="s">
        <v>1357</v>
      </c>
      <c r="E1" s="609" t="s">
        <v>1341</v>
      </c>
      <c r="F1" s="610" t="s">
        <v>1358</v>
      </c>
      <c r="G1" s="609" t="s">
        <v>1355</v>
      </c>
      <c r="H1" s="609" t="s">
        <v>427</v>
      </c>
      <c r="I1" s="609" t="s">
        <v>497</v>
      </c>
      <c r="J1" s="609" t="s">
        <v>1538</v>
      </c>
    </row>
    <row r="2" spans="1:10" ht="11.25">
      <c r="A2" s="652" t="s">
        <v>1803</v>
      </c>
      <c r="B2" s="686" t="s">
        <v>1776</v>
      </c>
      <c r="C2" s="685"/>
      <c r="D2" s="685"/>
      <c r="E2" s="651"/>
      <c r="F2" s="686"/>
      <c r="G2" s="685"/>
      <c r="H2" s="684" t="s">
        <v>1360</v>
      </c>
      <c r="I2" s="685"/>
      <c r="J2" s="683" t="s">
        <v>1700</v>
      </c>
    </row>
    <row r="3" spans="1:10" ht="11.25">
      <c r="A3" s="594" t="str">
        <f>VLOOKUP(F3,'CG'!$B$2:$V$50,4,FALSE)</f>
        <v>dim_CG</v>
      </c>
      <c r="B3" s="450" t="s">
        <v>1206</v>
      </c>
      <c r="C3" s="448"/>
      <c r="D3" s="448"/>
      <c r="E3" s="490">
        <v>0</v>
      </c>
      <c r="F3" s="450" t="s">
        <v>1206</v>
      </c>
      <c r="G3" s="448"/>
      <c r="H3" s="452"/>
      <c r="I3" s="452"/>
      <c r="J3" s="452"/>
    </row>
    <row r="4" spans="1:10" ht="11.25">
      <c r="A4" s="594" t="str">
        <f>VLOOKUP(F4,'CG'!$B$2:$V$50,4,FALSE)</f>
        <v>cg_x1</v>
      </c>
      <c r="B4" s="454" t="s">
        <v>1245</v>
      </c>
      <c r="C4" s="452"/>
      <c r="D4" s="452"/>
      <c r="E4" s="491">
        <v>1</v>
      </c>
      <c r="F4" s="453" t="s">
        <v>1245</v>
      </c>
      <c r="G4" s="451"/>
      <c r="H4" s="452"/>
      <c r="I4" s="451"/>
      <c r="J4" s="452"/>
    </row>
    <row r="5" spans="1:10" ht="11.25">
      <c r="A5" s="594" t="str">
        <f>VLOOKUP(F5,'CG'!$B$2:$V$50,4,FALSE)</f>
        <v>cg_x5</v>
      </c>
      <c r="B5" s="455" t="s">
        <v>1246</v>
      </c>
      <c r="C5" s="452"/>
      <c r="D5" s="452"/>
      <c r="E5" s="491">
        <v>2</v>
      </c>
      <c r="F5" s="453" t="s">
        <v>1246</v>
      </c>
      <c r="G5" s="451"/>
      <c r="H5" s="451"/>
      <c r="I5" s="451"/>
      <c r="J5" s="452"/>
    </row>
    <row r="6" spans="1:10" ht="11.25">
      <c r="A6" s="594" t="str">
        <f>VLOOKUP(F6,'CG'!$B$2:$V$50,4,FALSE)</f>
        <v>cg_x18</v>
      </c>
      <c r="B6" s="467" t="s">
        <v>98</v>
      </c>
      <c r="C6" s="452"/>
      <c r="D6" s="452"/>
      <c r="E6" s="491">
        <v>3</v>
      </c>
      <c r="F6" s="456" t="s">
        <v>98</v>
      </c>
      <c r="G6" s="451"/>
      <c r="H6" s="451"/>
      <c r="I6" s="451"/>
      <c r="J6" s="452"/>
    </row>
    <row r="7" spans="1:10" ht="11.25">
      <c r="A7" s="594" t="str">
        <f>VLOOKUP(F7,'CG'!$B$2:$V$50,4,FALSE)</f>
        <v>cg_x6</v>
      </c>
      <c r="B7" s="467" t="s">
        <v>99</v>
      </c>
      <c r="C7" s="452"/>
      <c r="D7" s="452"/>
      <c r="E7" s="491">
        <v>3</v>
      </c>
      <c r="F7" s="456" t="s">
        <v>99</v>
      </c>
      <c r="G7" s="451"/>
      <c r="H7" s="451"/>
      <c r="I7" s="451"/>
      <c r="J7" s="452"/>
    </row>
    <row r="8" spans="1:10" ht="11.25">
      <c r="A8" s="594" t="str">
        <f>VLOOKUP(F8,'CG'!$B$2:$V$50,4,FALSE)</f>
        <v>cg_x2</v>
      </c>
      <c r="B8" s="467" t="s">
        <v>0</v>
      </c>
      <c r="C8" s="452"/>
      <c r="D8" s="452"/>
      <c r="E8" s="492">
        <v>3</v>
      </c>
      <c r="F8" s="452" t="s">
        <v>0</v>
      </c>
      <c r="G8" s="452"/>
      <c r="H8" s="452"/>
      <c r="I8" s="452"/>
      <c r="J8" s="452"/>
    </row>
    <row r="9" spans="1:10" ht="11.25">
      <c r="A9" s="594" t="str">
        <f>VLOOKUP(F9,'CG'!$B$2:$V$50,4,FALSE)</f>
        <v>cg_x19</v>
      </c>
      <c r="B9" s="467" t="s">
        <v>681</v>
      </c>
      <c r="C9" s="452"/>
      <c r="D9" s="452"/>
      <c r="E9" s="492">
        <v>2</v>
      </c>
      <c r="F9" s="452" t="s">
        <v>681</v>
      </c>
      <c r="G9" s="452"/>
      <c r="H9" s="452"/>
      <c r="I9" s="452"/>
      <c r="J9" s="452"/>
    </row>
    <row r="10" spans="1:10" ht="11.25">
      <c r="A10" s="594" t="str">
        <f>VLOOKUP(F10,'CG'!$B$2:$V$50,4,FALSE)</f>
        <v>cg_x11</v>
      </c>
      <c r="B10" s="496" t="s">
        <v>1247</v>
      </c>
      <c r="C10" s="494"/>
      <c r="D10" s="494"/>
      <c r="E10" s="495">
        <v>3</v>
      </c>
      <c r="F10" s="450" t="s">
        <v>1247</v>
      </c>
      <c r="G10" s="494"/>
      <c r="H10" s="494"/>
      <c r="I10" s="494"/>
      <c r="J10" s="494"/>
    </row>
    <row r="11" spans="1:10" ht="11.25">
      <c r="A11" s="594" t="str">
        <f>VLOOKUP(F11,'CG'!$B$2:$V$50,4,FALSE)</f>
        <v>cg_x10</v>
      </c>
      <c r="B11" s="454" t="s">
        <v>679</v>
      </c>
      <c r="C11" s="452"/>
      <c r="D11" s="452"/>
      <c r="E11" s="492">
        <v>1</v>
      </c>
      <c r="F11" s="453" t="s">
        <v>679</v>
      </c>
      <c r="G11" s="451"/>
      <c r="H11" s="451"/>
      <c r="I11" s="451"/>
      <c r="J11" s="452"/>
    </row>
    <row r="12" spans="1:10" ht="11.25">
      <c r="A12" s="594" t="str">
        <f>VLOOKUP(F12,'CG'!$B$2:$V$50,4,FALSE)</f>
        <v>cg_x9</v>
      </c>
      <c r="B12" s="455" t="s">
        <v>8</v>
      </c>
      <c r="C12" s="452"/>
      <c r="D12" s="452"/>
      <c r="E12" s="492">
        <v>2</v>
      </c>
      <c r="F12" s="452" t="s">
        <v>8</v>
      </c>
      <c r="G12" s="452"/>
      <c r="H12" s="452"/>
      <c r="I12" s="452"/>
      <c r="J12" s="452"/>
    </row>
    <row r="13" spans="1:10" ht="11.25">
      <c r="A13" s="594" t="str">
        <f>VLOOKUP(F13,'CG'!$B$2:$V$50,4,FALSE)</f>
        <v>cg_x7</v>
      </c>
      <c r="B13" s="496" t="s">
        <v>9</v>
      </c>
      <c r="C13" s="494"/>
      <c r="D13" s="494"/>
      <c r="E13" s="490">
        <v>2</v>
      </c>
      <c r="F13" s="450" t="s">
        <v>9</v>
      </c>
      <c r="G13" s="494"/>
      <c r="H13" s="494"/>
      <c r="I13" s="494"/>
      <c r="J13" s="452"/>
    </row>
    <row r="14" spans="1:10" ht="11.25">
      <c r="A14" s="594" t="str">
        <f>VLOOKUP(F14,'CG'!$B$2:$V$50,4,FALSE)</f>
        <v>cg_x13</v>
      </c>
      <c r="B14" s="496" t="s">
        <v>953</v>
      </c>
      <c r="C14" s="448"/>
      <c r="D14" s="448"/>
      <c r="E14" s="490">
        <v>2</v>
      </c>
      <c r="F14" s="450" t="s">
        <v>953</v>
      </c>
      <c r="G14" s="448"/>
      <c r="H14" s="452"/>
      <c r="I14" s="452"/>
      <c r="J14" s="452"/>
    </row>
    <row r="15" spans="1:10" ht="11.25">
      <c r="A15" s="594" t="str">
        <f>VLOOKUP(F15,'CG'!$B$2:$V$50,4,FALSE)</f>
        <v>cg_x14</v>
      </c>
      <c r="B15" s="454" t="s">
        <v>680</v>
      </c>
      <c r="C15" s="452"/>
      <c r="D15" s="452"/>
      <c r="E15" s="452">
        <v>1</v>
      </c>
      <c r="F15" s="452" t="s">
        <v>680</v>
      </c>
      <c r="G15" s="452"/>
      <c r="H15" s="452"/>
      <c r="I15" s="452"/>
      <c r="J15" s="452"/>
    </row>
    <row r="16" spans="1:10" ht="11.25">
      <c r="A16" s="594" t="str">
        <f>VLOOKUP(F16,'CG'!$B$2:$V$50,4,FALSE)</f>
        <v>cg_x4</v>
      </c>
      <c r="B16" s="454" t="s">
        <v>748</v>
      </c>
      <c r="C16" s="452"/>
      <c r="D16" s="452"/>
      <c r="E16" s="452">
        <v>1</v>
      </c>
      <c r="F16" s="452" t="s">
        <v>748</v>
      </c>
      <c r="G16" s="452"/>
      <c r="H16" s="452"/>
      <c r="I16" s="452"/>
      <c r="J16" s="452"/>
    </row>
    <row r="17" spans="1:10" ht="11.25">
      <c r="A17" s="594" t="str">
        <f>VLOOKUP(F17,'CG'!$B$2:$V$50,4,FALSE)</f>
        <v>cg_x15</v>
      </c>
      <c r="B17" s="455" t="s">
        <v>703</v>
      </c>
      <c r="C17" s="452"/>
      <c r="D17" s="452"/>
      <c r="E17" s="452">
        <v>2</v>
      </c>
      <c r="F17" s="452" t="s">
        <v>703</v>
      </c>
      <c r="G17" s="452"/>
      <c r="H17" s="452"/>
      <c r="I17" s="452"/>
      <c r="J17" s="452"/>
    </row>
    <row r="18" spans="1:10" ht="11.25">
      <c r="A18" s="594" t="str">
        <f>VLOOKUP(F18,'CG'!$B$2:$V$50,4,FALSE)</f>
        <v>cg_x17</v>
      </c>
      <c r="B18" s="455" t="s">
        <v>218</v>
      </c>
      <c r="C18" s="452"/>
      <c r="D18" s="452"/>
      <c r="E18" s="452">
        <v>2</v>
      </c>
      <c r="F18" s="452" t="s">
        <v>218</v>
      </c>
      <c r="G18" s="452"/>
      <c r="H18" s="452"/>
      <c r="I18" s="452"/>
      <c r="J18" s="452"/>
    </row>
    <row r="19" spans="1:10" ht="11.25">
      <c r="A19" s="594" t="str">
        <f>VLOOKUP(F19,'CG'!$B$2:$V$50,4,FALSE)</f>
        <v>cg_x12</v>
      </c>
      <c r="B19" s="455" t="s">
        <v>704</v>
      </c>
      <c r="C19" s="452"/>
      <c r="D19" s="452"/>
      <c r="E19" s="452">
        <v>2</v>
      </c>
      <c r="F19" s="452" t="s">
        <v>704</v>
      </c>
      <c r="G19" s="452"/>
      <c r="H19" s="452"/>
      <c r="I19" s="452"/>
      <c r="J19" s="452"/>
    </row>
    <row r="20" spans="1:10" ht="11.25">
      <c r="A20" s="594" t="str">
        <f>VLOOKUP(F20,'CG'!$B$2:$V$50,4,FALSE)</f>
        <v>cg_x8</v>
      </c>
      <c r="B20" s="455" t="s">
        <v>705</v>
      </c>
      <c r="C20" s="452"/>
      <c r="D20" s="452"/>
      <c r="E20" s="452">
        <v>2</v>
      </c>
      <c r="F20" s="452" t="s">
        <v>705</v>
      </c>
      <c r="G20" s="452"/>
      <c r="H20" s="452"/>
      <c r="I20" s="452"/>
      <c r="J20" s="452"/>
    </row>
    <row r="21" spans="1:10" ht="11.25">
      <c r="A21" s="594" t="str">
        <f>VLOOKUP(F21,'CG'!$B$2:$V$50,4,FALSE)</f>
        <v>cg_x2</v>
      </c>
      <c r="B21" s="455" t="s">
        <v>0</v>
      </c>
      <c r="C21" s="452"/>
      <c r="D21" s="452"/>
      <c r="E21" s="452">
        <v>2</v>
      </c>
      <c r="F21" s="452" t="s">
        <v>0</v>
      </c>
      <c r="G21" s="452"/>
      <c r="H21" s="452"/>
      <c r="I21" s="452"/>
      <c r="J21" s="452" t="s">
        <v>1699</v>
      </c>
    </row>
    <row r="22" spans="1:10" ht="11.25">
      <c r="A22" s="594" t="str">
        <f>VLOOKUP(F22,'CG'!$B$2:$V$50,4,FALSE)</f>
        <v>cg_x16</v>
      </c>
      <c r="B22" s="455" t="s">
        <v>6</v>
      </c>
      <c r="C22" s="452"/>
      <c r="D22" s="452"/>
      <c r="E22" s="452">
        <v>2</v>
      </c>
      <c r="F22" s="452" t="s">
        <v>6</v>
      </c>
      <c r="G22" s="452"/>
      <c r="H22" s="452"/>
      <c r="I22" s="452"/>
      <c r="J22" s="452"/>
    </row>
  </sheetData>
  <sheetProtection/>
  <hyperlinks>
    <hyperlink ref="A1" location="Links_" display="Links"/>
  </hyperlink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sheetPr>
    <tabColor theme="3"/>
  </sheetPr>
  <dimension ref="A1:I5"/>
  <sheetViews>
    <sheetView zoomScalePageLayoutView="0" workbookViewId="0" topLeftCell="A1">
      <selection activeCell="A1" sqref="A1"/>
    </sheetView>
  </sheetViews>
  <sheetFormatPr defaultColWidth="8.796875" defaultRowHeight="14.25"/>
  <cols>
    <col min="1" max="1" width="3.8984375" style="425" bestFit="1" customWidth="1"/>
    <col min="2" max="2" width="30.8984375" style="425" bestFit="1" customWidth="1"/>
    <col min="3" max="3" width="11.59765625" style="421" bestFit="1" customWidth="1"/>
    <col min="4" max="4" width="4.19921875" style="421" bestFit="1" customWidth="1"/>
    <col min="5" max="5" width="5.3984375" style="421" bestFit="1" customWidth="1"/>
    <col min="6" max="6" width="6" style="425" bestFit="1" customWidth="1"/>
    <col min="7" max="7" width="6.3984375" style="421" bestFit="1" customWidth="1"/>
    <col min="8" max="8" width="6.09765625" style="425" bestFit="1" customWidth="1"/>
    <col min="9" max="9" width="6.59765625" style="425" bestFit="1" customWidth="1"/>
    <col min="10" max="16384" width="9" style="425" customWidth="1"/>
  </cols>
  <sheetData>
    <row r="1" spans="1:9" s="478" customFormat="1" ht="11.25">
      <c r="A1" s="600" t="s">
        <v>1582</v>
      </c>
      <c r="B1" s="606" t="s">
        <v>1259</v>
      </c>
      <c r="C1" s="604" t="s">
        <v>1234</v>
      </c>
      <c r="D1" s="606" t="s">
        <v>822</v>
      </c>
      <c r="E1" s="606" t="s">
        <v>1361</v>
      </c>
      <c r="F1" s="604" t="s">
        <v>1216</v>
      </c>
      <c r="G1" s="604" t="s">
        <v>1237</v>
      </c>
      <c r="H1" s="604" t="s">
        <v>1217</v>
      </c>
      <c r="I1" s="604" t="s">
        <v>497</v>
      </c>
    </row>
    <row r="2" spans="1:9" ht="11.25">
      <c r="A2" s="424"/>
      <c r="B2" s="424" t="s">
        <v>277</v>
      </c>
      <c r="C2" s="460" t="s">
        <v>1231</v>
      </c>
      <c r="D2" s="420" t="s">
        <v>299</v>
      </c>
      <c r="E2" s="462" t="str">
        <f>CONCATENATE("dim_",D2)</f>
        <v>dim_CN</v>
      </c>
      <c r="F2" s="461" t="s">
        <v>1224</v>
      </c>
      <c r="G2" s="462" t="s">
        <v>1219</v>
      </c>
      <c r="H2" s="462"/>
      <c r="I2" s="462"/>
    </row>
    <row r="3" spans="1:9" ht="11.25">
      <c r="A3" s="424">
        <v>0</v>
      </c>
      <c r="B3" s="497" t="s">
        <v>446</v>
      </c>
      <c r="C3" s="460" t="s">
        <v>1232</v>
      </c>
      <c r="D3" s="420" t="s">
        <v>1069</v>
      </c>
      <c r="E3" s="462" t="str">
        <f>CONCATENATE("cn_",D3)</f>
        <v>cn_x0</v>
      </c>
      <c r="F3" s="461" t="s">
        <v>1224</v>
      </c>
      <c r="G3" s="420" t="s">
        <v>1235</v>
      </c>
      <c r="H3" s="424"/>
      <c r="I3" s="424"/>
    </row>
    <row r="4" spans="1:9" ht="11.25">
      <c r="A4" s="424">
        <v>1</v>
      </c>
      <c r="B4" s="422" t="s">
        <v>46</v>
      </c>
      <c r="C4" s="460" t="s">
        <v>1233</v>
      </c>
      <c r="D4" s="420" t="s">
        <v>1070</v>
      </c>
      <c r="E4" s="462" t="str">
        <f>CONCATENATE("cn_",D4)</f>
        <v>cn_x1</v>
      </c>
      <c r="F4" s="461" t="s">
        <v>1224</v>
      </c>
      <c r="G4" s="420" t="s">
        <v>1235</v>
      </c>
      <c r="H4" s="424"/>
      <c r="I4" s="424"/>
    </row>
    <row r="5" spans="1:9" ht="11.25">
      <c r="A5" s="424">
        <v>2</v>
      </c>
      <c r="B5" s="422" t="s">
        <v>47</v>
      </c>
      <c r="C5" s="460" t="s">
        <v>1233</v>
      </c>
      <c r="D5" s="420" t="s">
        <v>1071</v>
      </c>
      <c r="E5" s="462" t="str">
        <f>CONCATENATE("cn_",D5)</f>
        <v>cn_x2</v>
      </c>
      <c r="F5" s="461" t="s">
        <v>1224</v>
      </c>
      <c r="G5" s="420" t="s">
        <v>1235</v>
      </c>
      <c r="H5" s="424"/>
      <c r="I5" s="424"/>
    </row>
  </sheetData>
  <sheetProtection/>
  <dataValidations count="1">
    <dataValidation type="list" allowBlank="1" showInputMessage="1" showErrorMessage="1" sqref="C2:C5">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tabColor rgb="FF92D050"/>
  </sheetPr>
  <dimension ref="A1:J22"/>
  <sheetViews>
    <sheetView zoomScalePageLayoutView="0" workbookViewId="0" topLeftCell="A1">
      <selection activeCell="J2" sqref="A2:J2"/>
    </sheetView>
  </sheetViews>
  <sheetFormatPr defaultColWidth="8.796875" defaultRowHeight="14.25"/>
  <cols>
    <col min="1" max="1" width="7.69921875" style="457" customWidth="1"/>
    <col min="2" max="2" width="34" style="449" bestFit="1" customWidth="1"/>
    <col min="3" max="3" width="6" style="449" bestFit="1" customWidth="1"/>
    <col min="4" max="4" width="6.5" style="449" bestFit="1" customWidth="1"/>
    <col min="5" max="5" width="4" style="449" bestFit="1" customWidth="1"/>
    <col min="6" max="6" width="30.8984375" style="449" bestFit="1" customWidth="1"/>
    <col min="7" max="7" width="5.09765625" style="449" bestFit="1" customWidth="1"/>
    <col min="8" max="8" width="6.5" style="449" bestFit="1" customWidth="1"/>
    <col min="9" max="9" width="6.59765625" style="449" bestFit="1" customWidth="1"/>
    <col min="10" max="10" width="12.5" style="449" bestFit="1" customWidth="1"/>
    <col min="11" max="16384" width="9" style="449" customWidth="1"/>
  </cols>
  <sheetData>
    <row r="1" spans="1:10" ht="11.25">
      <c r="A1" s="650" t="s">
        <v>1582</v>
      </c>
      <c r="B1" s="609" t="s">
        <v>1463</v>
      </c>
      <c r="C1" s="609" t="s">
        <v>1356</v>
      </c>
      <c r="D1" s="609" t="s">
        <v>1357</v>
      </c>
      <c r="E1" s="609" t="s">
        <v>1341</v>
      </c>
      <c r="F1" s="610" t="s">
        <v>1358</v>
      </c>
      <c r="G1" s="609" t="s">
        <v>1355</v>
      </c>
      <c r="H1" s="609" t="s">
        <v>427</v>
      </c>
      <c r="I1" s="609" t="s">
        <v>497</v>
      </c>
      <c r="J1" s="609" t="s">
        <v>1538</v>
      </c>
    </row>
    <row r="2" spans="1:10" ht="11.25">
      <c r="A2" s="687" t="s">
        <v>1804</v>
      </c>
      <c r="B2" s="686" t="s">
        <v>1777</v>
      </c>
      <c r="C2" s="685"/>
      <c r="D2" s="685"/>
      <c r="E2" s="651"/>
      <c r="F2" s="686"/>
      <c r="G2" s="685"/>
      <c r="H2" s="684"/>
      <c r="I2" s="685"/>
      <c r="J2" s="683" t="s">
        <v>1673</v>
      </c>
    </row>
    <row r="3" spans="1:10" ht="11.25">
      <c r="A3" s="451" t="str">
        <f>VLOOKUP(F3,'CN'!$B$2:$T$50,4,FALSE)</f>
        <v>dim_CN</v>
      </c>
      <c r="B3" s="450" t="s">
        <v>277</v>
      </c>
      <c r="C3" s="448"/>
      <c r="D3" s="448"/>
      <c r="E3" s="490">
        <v>0</v>
      </c>
      <c r="F3" s="450" t="s">
        <v>277</v>
      </c>
      <c r="G3" s="448"/>
      <c r="H3" s="452"/>
      <c r="I3" s="452"/>
      <c r="J3" s="452"/>
    </row>
    <row r="4" spans="1:10" ht="11.25">
      <c r="A4" s="451" t="str">
        <f>VLOOKUP(F4,'CN'!$B$2:$T$50,4,FALSE)</f>
        <v>cn_x0</v>
      </c>
      <c r="B4" s="454" t="s">
        <v>446</v>
      </c>
      <c r="C4" s="452"/>
      <c r="D4" s="452"/>
      <c r="E4" s="491">
        <v>1</v>
      </c>
      <c r="F4" s="453" t="s">
        <v>446</v>
      </c>
      <c r="G4" s="451" t="s">
        <v>1359</v>
      </c>
      <c r="H4" s="452"/>
      <c r="I4" s="451"/>
      <c r="J4" s="452"/>
    </row>
    <row r="5" spans="1:10" ht="11.25">
      <c r="A5" s="451" t="str">
        <f>VLOOKUP(F5,'CN'!$B$2:$T$50,4,FALSE)</f>
        <v>cn_x1</v>
      </c>
      <c r="B5" s="455" t="s">
        <v>46</v>
      </c>
      <c r="C5" s="452"/>
      <c r="D5" s="452"/>
      <c r="E5" s="491">
        <v>2</v>
      </c>
      <c r="F5" s="453" t="s">
        <v>46</v>
      </c>
      <c r="G5" s="451"/>
      <c r="H5" s="451"/>
      <c r="I5" s="451"/>
      <c r="J5" s="452"/>
    </row>
    <row r="6" spans="1:10" ht="11.25">
      <c r="A6" s="451" t="str">
        <f>VLOOKUP(F6,'CN'!$B$2:$T$50,4,FALSE)</f>
        <v>cn_x2</v>
      </c>
      <c r="B6" s="455" t="s">
        <v>47</v>
      </c>
      <c r="C6" s="452"/>
      <c r="D6" s="452"/>
      <c r="E6" s="491">
        <v>2</v>
      </c>
      <c r="F6" s="456" t="s">
        <v>47</v>
      </c>
      <c r="G6" s="451"/>
      <c r="H6" s="451"/>
      <c r="I6" s="451"/>
      <c r="J6" s="452"/>
    </row>
    <row r="7" spans="1:10" ht="11.25">
      <c r="A7" s="498"/>
      <c r="B7" s="499"/>
      <c r="C7" s="500"/>
      <c r="D7" s="500"/>
      <c r="E7" s="501"/>
      <c r="F7" s="502"/>
      <c r="G7" s="498"/>
      <c r="H7" s="498"/>
      <c r="I7" s="498"/>
      <c r="J7" s="500"/>
    </row>
    <row r="8" spans="1:10" ht="11.25">
      <c r="A8" s="498"/>
      <c r="B8" s="499"/>
      <c r="C8" s="500"/>
      <c r="D8" s="500"/>
      <c r="E8" s="501"/>
      <c r="F8" s="502"/>
      <c r="G8" s="498"/>
      <c r="H8" s="498"/>
      <c r="I8" s="498"/>
      <c r="J8" s="500"/>
    </row>
    <row r="9" spans="1:10" ht="11.25">
      <c r="A9" s="498"/>
      <c r="B9" s="499"/>
      <c r="C9" s="500"/>
      <c r="D9" s="500"/>
      <c r="E9" s="503"/>
      <c r="F9" s="500"/>
      <c r="G9" s="500"/>
      <c r="H9" s="500"/>
      <c r="I9" s="500"/>
      <c r="J9" s="500"/>
    </row>
    <row r="10" spans="1:10" ht="11.25">
      <c r="A10" s="498"/>
      <c r="B10" s="504"/>
      <c r="C10" s="500"/>
      <c r="D10" s="500"/>
      <c r="E10" s="503"/>
      <c r="F10" s="500"/>
      <c r="G10" s="500"/>
      <c r="H10" s="500"/>
      <c r="I10" s="500"/>
      <c r="J10" s="500"/>
    </row>
    <row r="11" spans="1:10" ht="11.25">
      <c r="A11" s="498"/>
      <c r="B11" s="505"/>
      <c r="C11" s="506"/>
      <c r="D11" s="506"/>
      <c r="E11" s="507"/>
      <c r="F11" s="508"/>
      <c r="G11" s="506"/>
      <c r="H11" s="506"/>
      <c r="I11" s="506"/>
      <c r="J11" s="506"/>
    </row>
    <row r="12" spans="1:10" ht="11.25">
      <c r="A12" s="498"/>
      <c r="B12" s="499"/>
      <c r="C12" s="500"/>
      <c r="D12" s="500"/>
      <c r="E12" s="503"/>
      <c r="F12" s="509"/>
      <c r="G12" s="498"/>
      <c r="H12" s="498"/>
      <c r="I12" s="498"/>
      <c r="J12" s="500"/>
    </row>
    <row r="13" spans="1:10" ht="11.25">
      <c r="A13" s="498"/>
      <c r="B13" s="504"/>
      <c r="C13" s="500"/>
      <c r="D13" s="500"/>
      <c r="E13" s="503"/>
      <c r="F13" s="509"/>
      <c r="G13" s="498"/>
      <c r="H13" s="498"/>
      <c r="I13" s="498"/>
      <c r="J13" s="500"/>
    </row>
    <row r="14" spans="1:10" ht="11.25">
      <c r="A14" s="498"/>
      <c r="B14" s="504"/>
      <c r="C14" s="500"/>
      <c r="D14" s="500"/>
      <c r="E14" s="503"/>
      <c r="F14" s="500"/>
      <c r="G14" s="500"/>
      <c r="H14" s="500"/>
      <c r="I14" s="500"/>
      <c r="J14" s="500"/>
    </row>
    <row r="15" spans="1:10" ht="11.25">
      <c r="A15" s="510"/>
      <c r="B15" s="508"/>
      <c r="C15" s="511"/>
      <c r="D15" s="511"/>
      <c r="E15" s="512"/>
      <c r="F15" s="513"/>
      <c r="G15" s="511"/>
      <c r="H15" s="511"/>
      <c r="I15" s="511"/>
      <c r="J15" s="500"/>
    </row>
    <row r="16" spans="1:10" ht="11.25">
      <c r="A16" s="498"/>
      <c r="B16" s="508"/>
      <c r="C16" s="511"/>
      <c r="D16" s="511"/>
      <c r="E16" s="514"/>
      <c r="F16" s="508"/>
      <c r="G16" s="511"/>
      <c r="H16" s="500"/>
      <c r="I16" s="500"/>
      <c r="J16" s="500"/>
    </row>
    <row r="17" spans="1:10" ht="11.25">
      <c r="A17" s="498"/>
      <c r="B17" s="515"/>
      <c r="C17" s="500"/>
      <c r="D17" s="500"/>
      <c r="E17" s="500"/>
      <c r="F17" s="500"/>
      <c r="G17" s="500"/>
      <c r="H17" s="500"/>
      <c r="I17" s="500"/>
      <c r="J17" s="500"/>
    </row>
    <row r="18" spans="1:10" ht="11.25">
      <c r="A18" s="498"/>
      <c r="B18" s="499"/>
      <c r="C18" s="500"/>
      <c r="D18" s="500"/>
      <c r="E18" s="500"/>
      <c r="F18" s="500"/>
      <c r="G18" s="500"/>
      <c r="H18" s="500"/>
      <c r="I18" s="500"/>
      <c r="J18" s="500"/>
    </row>
    <row r="19" spans="1:10" ht="11.25">
      <c r="A19" s="498"/>
      <c r="B19" s="499"/>
      <c r="C19" s="500"/>
      <c r="D19" s="500"/>
      <c r="E19" s="500"/>
      <c r="F19" s="500"/>
      <c r="G19" s="500"/>
      <c r="H19" s="500"/>
      <c r="I19" s="500"/>
      <c r="J19" s="500"/>
    </row>
    <row r="20" spans="1:10" ht="11.25">
      <c r="A20" s="498"/>
      <c r="B20" s="515"/>
      <c r="C20" s="500"/>
      <c r="D20" s="500"/>
      <c r="E20" s="500"/>
      <c r="F20" s="500"/>
      <c r="G20" s="500"/>
      <c r="H20" s="500"/>
      <c r="I20" s="500"/>
      <c r="J20" s="500"/>
    </row>
    <row r="21" spans="1:10" ht="11.25">
      <c r="A21" s="498"/>
      <c r="B21" s="499"/>
      <c r="C21" s="500"/>
      <c r="D21" s="500"/>
      <c r="E21" s="500"/>
      <c r="F21" s="500"/>
      <c r="G21" s="500"/>
      <c r="H21" s="500"/>
      <c r="I21" s="500"/>
      <c r="J21" s="500"/>
    </row>
    <row r="22" spans="1:10" ht="11.25">
      <c r="A22" s="498"/>
      <c r="B22" s="499"/>
      <c r="C22" s="500"/>
      <c r="D22" s="500"/>
      <c r="E22" s="500"/>
      <c r="F22" s="500"/>
      <c r="G22" s="500"/>
      <c r="H22" s="500"/>
      <c r="I22" s="500"/>
      <c r="J22" s="500"/>
    </row>
  </sheetData>
  <sheetProtection/>
  <hyperlinks>
    <hyperlink ref="A1" location="Links_" display="Links"/>
  </hyperlink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sheetPr>
    <tabColor theme="3"/>
  </sheetPr>
  <dimension ref="A1:S16"/>
  <sheetViews>
    <sheetView zoomScalePageLayoutView="0" workbookViewId="0" topLeftCell="A1">
      <selection activeCell="B6" sqref="B6"/>
    </sheetView>
  </sheetViews>
  <sheetFormatPr defaultColWidth="8.796875" defaultRowHeight="14.25"/>
  <cols>
    <col min="1" max="1" width="3.8984375" style="486" bestFit="1" customWidth="1"/>
    <col min="2" max="2" width="42.19921875" style="485" bestFit="1" customWidth="1"/>
    <col min="3" max="3" width="11.59765625" style="486" bestFit="1" customWidth="1"/>
    <col min="4" max="4" width="4.19921875" style="486" bestFit="1" customWidth="1"/>
    <col min="5" max="5" width="5.09765625" style="486" bestFit="1" customWidth="1"/>
    <col min="6" max="6" width="6" style="486" bestFit="1" customWidth="1"/>
    <col min="7" max="7" width="6.3984375" style="486" bestFit="1" customWidth="1"/>
    <col min="8" max="8" width="6.09765625" style="486" bestFit="1" customWidth="1"/>
    <col min="9" max="9" width="6.59765625" style="486" bestFit="1" customWidth="1"/>
    <col min="10" max="13" width="4.59765625" style="486" bestFit="1" customWidth="1"/>
    <col min="14" max="16384" width="9" style="485" customWidth="1"/>
  </cols>
  <sheetData>
    <row r="1" spans="1:9" s="516" customFormat="1" ht="11.25">
      <c r="A1" s="600" t="s">
        <v>1582</v>
      </c>
      <c r="B1" s="603" t="s">
        <v>1260</v>
      </c>
      <c r="C1" s="604" t="s">
        <v>1234</v>
      </c>
      <c r="D1" s="603" t="s">
        <v>822</v>
      </c>
      <c r="E1" s="603" t="s">
        <v>1361</v>
      </c>
      <c r="F1" s="604" t="s">
        <v>1216</v>
      </c>
      <c r="G1" s="604" t="s">
        <v>1237</v>
      </c>
      <c r="H1" s="604" t="s">
        <v>1217</v>
      </c>
      <c r="I1" s="604" t="s">
        <v>497</v>
      </c>
    </row>
    <row r="2" spans="1:16" ht="11.25">
      <c r="A2" s="483"/>
      <c r="B2" s="484" t="s">
        <v>1251</v>
      </c>
      <c r="C2" s="460" t="s">
        <v>1231</v>
      </c>
      <c r="D2" s="483" t="s">
        <v>297</v>
      </c>
      <c r="E2" s="462" t="str">
        <f>CONCATENATE("dim_",D2)</f>
        <v>dim_CS</v>
      </c>
      <c r="F2" s="461" t="s">
        <v>1224</v>
      </c>
      <c r="G2" s="462" t="s">
        <v>1219</v>
      </c>
      <c r="H2" s="462" t="s">
        <v>1238</v>
      </c>
      <c r="I2" s="462"/>
      <c r="N2" s="486"/>
      <c r="O2" s="486"/>
      <c r="P2" s="486"/>
    </row>
    <row r="3" spans="1:9" ht="11.25">
      <c r="A3" s="483">
        <v>0</v>
      </c>
      <c r="B3" s="484" t="s">
        <v>455</v>
      </c>
      <c r="C3" s="460" t="s">
        <v>1232</v>
      </c>
      <c r="D3" s="483" t="s">
        <v>1069</v>
      </c>
      <c r="E3" s="462" t="str">
        <f>CONCATENATE("ct_",D3)</f>
        <v>ct_x0</v>
      </c>
      <c r="F3" s="461" t="s">
        <v>1224</v>
      </c>
      <c r="G3" s="462" t="s">
        <v>1243</v>
      </c>
      <c r="H3" s="462" t="s">
        <v>1238</v>
      </c>
      <c r="I3" s="462"/>
    </row>
    <row r="4" spans="1:9" ht="11.25">
      <c r="A4" s="483">
        <v>1</v>
      </c>
      <c r="B4" s="487" t="s">
        <v>80</v>
      </c>
      <c r="C4" s="460" t="s">
        <v>1233</v>
      </c>
      <c r="D4" s="483" t="s">
        <v>1070</v>
      </c>
      <c r="E4" s="462" t="str">
        <f aca="true" t="shared" si="0" ref="E4:E16">CONCATENATE("ct_",D4)</f>
        <v>ct_x1</v>
      </c>
      <c r="F4" s="461" t="s">
        <v>1224</v>
      </c>
      <c r="G4" s="462" t="s">
        <v>1243</v>
      </c>
      <c r="H4" s="462" t="s">
        <v>1238</v>
      </c>
      <c r="I4" s="462"/>
    </row>
    <row r="5" spans="1:9" ht="11.25">
      <c r="A5" s="483">
        <v>2</v>
      </c>
      <c r="B5" s="487" t="s">
        <v>88</v>
      </c>
      <c r="C5" s="460" t="s">
        <v>1233</v>
      </c>
      <c r="D5" s="483" t="s">
        <v>1071</v>
      </c>
      <c r="E5" s="462" t="str">
        <f t="shared" si="0"/>
        <v>ct_x2</v>
      </c>
      <c r="F5" s="461" t="s">
        <v>1224</v>
      </c>
      <c r="G5" s="462" t="s">
        <v>1243</v>
      </c>
      <c r="H5" s="462"/>
      <c r="I5" s="462"/>
    </row>
    <row r="6" spans="1:9" ht="11.25">
      <c r="A6" s="483">
        <v>3</v>
      </c>
      <c r="B6" s="487" t="s">
        <v>82</v>
      </c>
      <c r="C6" s="460" t="s">
        <v>1233</v>
      </c>
      <c r="D6" s="483" t="s">
        <v>1072</v>
      </c>
      <c r="E6" s="462" t="str">
        <f t="shared" si="0"/>
        <v>ct_x3</v>
      </c>
      <c r="F6" s="461" t="s">
        <v>1224</v>
      </c>
      <c r="G6" s="462" t="s">
        <v>1243</v>
      </c>
      <c r="H6" s="462"/>
      <c r="I6" s="462"/>
    </row>
    <row r="7" spans="1:9" ht="11.25">
      <c r="A7" s="483">
        <v>4</v>
      </c>
      <c r="B7" s="487" t="s">
        <v>81</v>
      </c>
      <c r="C7" s="460" t="s">
        <v>1233</v>
      </c>
      <c r="D7" s="483" t="s">
        <v>1073</v>
      </c>
      <c r="E7" s="462" t="str">
        <f t="shared" si="0"/>
        <v>ct_x4</v>
      </c>
      <c r="F7" s="461" t="s">
        <v>1224</v>
      </c>
      <c r="G7" s="462" t="s">
        <v>1243</v>
      </c>
      <c r="H7" s="462" t="s">
        <v>1238</v>
      </c>
      <c r="I7" s="462"/>
    </row>
    <row r="8" spans="1:9" ht="11.25">
      <c r="A8" s="483">
        <v>5</v>
      </c>
      <c r="B8" s="487" t="s">
        <v>90</v>
      </c>
      <c r="C8" s="460" t="s">
        <v>1233</v>
      </c>
      <c r="D8" s="483" t="s">
        <v>1074</v>
      </c>
      <c r="E8" s="462" t="str">
        <f t="shared" si="0"/>
        <v>ct_x5</v>
      </c>
      <c r="F8" s="461" t="s">
        <v>1224</v>
      </c>
      <c r="G8" s="462" t="s">
        <v>1243</v>
      </c>
      <c r="H8" s="462" t="s">
        <v>1238</v>
      </c>
      <c r="I8" s="462"/>
    </row>
    <row r="9" spans="1:9" ht="11.25">
      <c r="A9" s="483">
        <v>6</v>
      </c>
      <c r="B9" s="487" t="s">
        <v>86</v>
      </c>
      <c r="C9" s="460" t="s">
        <v>1233</v>
      </c>
      <c r="D9" s="483" t="s">
        <v>1075</v>
      </c>
      <c r="E9" s="462" t="str">
        <f t="shared" si="0"/>
        <v>ct_x6</v>
      </c>
      <c r="F9" s="461" t="s">
        <v>1224</v>
      </c>
      <c r="G9" s="462" t="s">
        <v>1243</v>
      </c>
      <c r="H9" s="462"/>
      <c r="I9" s="462"/>
    </row>
    <row r="10" spans="1:9" ht="11.25">
      <c r="A10" s="483">
        <v>7</v>
      </c>
      <c r="B10" s="487" t="s">
        <v>87</v>
      </c>
      <c r="C10" s="460" t="s">
        <v>1233</v>
      </c>
      <c r="D10" s="483" t="s">
        <v>1076</v>
      </c>
      <c r="E10" s="462" t="str">
        <f t="shared" si="0"/>
        <v>ct_x7</v>
      </c>
      <c r="F10" s="461" t="s">
        <v>1224</v>
      </c>
      <c r="G10" s="462" t="s">
        <v>1243</v>
      </c>
      <c r="H10" s="462"/>
      <c r="I10" s="462"/>
    </row>
    <row r="11" spans="1:9" ht="11.25">
      <c r="A11" s="483">
        <v>8</v>
      </c>
      <c r="B11" s="487" t="s">
        <v>91</v>
      </c>
      <c r="C11" s="460" t="s">
        <v>1233</v>
      </c>
      <c r="D11" s="483" t="s">
        <v>1077</v>
      </c>
      <c r="E11" s="462" t="str">
        <f t="shared" si="0"/>
        <v>ct_x8</v>
      </c>
      <c r="F11" s="461" t="s">
        <v>1224</v>
      </c>
      <c r="G11" s="462" t="s">
        <v>1243</v>
      </c>
      <c r="H11" s="462" t="s">
        <v>1238</v>
      </c>
      <c r="I11" s="462"/>
    </row>
    <row r="12" spans="1:19" s="486" customFormat="1" ht="11.25">
      <c r="A12" s="483">
        <v>9</v>
      </c>
      <c r="B12" s="487" t="s">
        <v>84</v>
      </c>
      <c r="C12" s="460" t="s">
        <v>1233</v>
      </c>
      <c r="D12" s="483" t="s">
        <v>1078</v>
      </c>
      <c r="E12" s="462" t="str">
        <f t="shared" si="0"/>
        <v>ct_x9</v>
      </c>
      <c r="F12" s="461" t="s">
        <v>1224</v>
      </c>
      <c r="G12" s="462" t="s">
        <v>1243</v>
      </c>
      <c r="H12" s="462"/>
      <c r="I12" s="462"/>
      <c r="N12" s="485"/>
      <c r="O12" s="485"/>
      <c r="P12" s="485"/>
      <c r="Q12" s="485"/>
      <c r="R12" s="485"/>
      <c r="S12" s="485"/>
    </row>
    <row r="13" spans="1:19" s="486" customFormat="1" ht="11.25">
      <c r="A13" s="483">
        <v>10</v>
      </c>
      <c r="B13" s="487" t="s">
        <v>85</v>
      </c>
      <c r="C13" s="460" t="s">
        <v>1233</v>
      </c>
      <c r="D13" s="483" t="s">
        <v>1079</v>
      </c>
      <c r="E13" s="462" t="str">
        <f t="shared" si="0"/>
        <v>ct_x10</v>
      </c>
      <c r="F13" s="461" t="s">
        <v>1224</v>
      </c>
      <c r="G13" s="462" t="s">
        <v>1243</v>
      </c>
      <c r="H13" s="462"/>
      <c r="I13" s="462"/>
      <c r="N13" s="485"/>
      <c r="O13" s="485"/>
      <c r="P13" s="485"/>
      <c r="Q13" s="485"/>
      <c r="R13" s="485"/>
      <c r="S13" s="485"/>
    </row>
    <row r="14" spans="1:19" s="486" customFormat="1" ht="11.25">
      <c r="A14" s="483">
        <v>11</v>
      </c>
      <c r="B14" s="487" t="s">
        <v>83</v>
      </c>
      <c r="C14" s="460" t="s">
        <v>1233</v>
      </c>
      <c r="D14" s="483" t="s">
        <v>1080</v>
      </c>
      <c r="E14" s="462" t="str">
        <f t="shared" si="0"/>
        <v>ct_x11</v>
      </c>
      <c r="F14" s="461" t="s">
        <v>1224</v>
      </c>
      <c r="G14" s="462" t="s">
        <v>1243</v>
      </c>
      <c r="H14" s="462"/>
      <c r="I14" s="462"/>
      <c r="N14" s="485"/>
      <c r="O14" s="485"/>
      <c r="P14" s="485"/>
      <c r="Q14" s="485"/>
      <c r="R14" s="485"/>
      <c r="S14" s="485"/>
    </row>
    <row r="15" spans="1:19" s="486" customFormat="1" ht="11.25">
      <c r="A15" s="483">
        <v>12</v>
      </c>
      <c r="B15" s="487" t="s">
        <v>1322</v>
      </c>
      <c r="C15" s="460" t="s">
        <v>1233</v>
      </c>
      <c r="D15" s="483" t="s">
        <v>1081</v>
      </c>
      <c r="E15" s="462" t="str">
        <f t="shared" si="0"/>
        <v>ct_x12</v>
      </c>
      <c r="F15" s="461" t="s">
        <v>1224</v>
      </c>
      <c r="G15" s="462" t="s">
        <v>1243</v>
      </c>
      <c r="H15" s="462"/>
      <c r="I15" s="462"/>
      <c r="N15" s="485"/>
      <c r="O15" s="485"/>
      <c r="P15" s="485"/>
      <c r="Q15" s="485"/>
      <c r="R15" s="485"/>
      <c r="S15" s="485"/>
    </row>
    <row r="16" spans="1:19" s="486" customFormat="1" ht="11.25">
      <c r="A16" s="483">
        <v>13</v>
      </c>
      <c r="B16" s="487" t="s">
        <v>89</v>
      </c>
      <c r="C16" s="460" t="s">
        <v>1233</v>
      </c>
      <c r="D16" s="483" t="s">
        <v>1082</v>
      </c>
      <c r="E16" s="462" t="str">
        <f t="shared" si="0"/>
        <v>ct_x13</v>
      </c>
      <c r="F16" s="461" t="s">
        <v>1224</v>
      </c>
      <c r="G16" s="462" t="s">
        <v>1243</v>
      </c>
      <c r="H16" s="462"/>
      <c r="I16" s="462"/>
      <c r="N16" s="485"/>
      <c r="O16" s="485"/>
      <c r="P16" s="485"/>
      <c r="Q16" s="485"/>
      <c r="R16" s="485"/>
      <c r="S16" s="485"/>
    </row>
  </sheetData>
  <sheetProtection/>
  <dataValidations count="1">
    <dataValidation type="list" allowBlank="1" showInputMessage="1" showErrorMessage="1" sqref="C2:C16">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scale="94" r:id="rId1"/>
</worksheet>
</file>

<file path=xl/worksheets/sheet19.xml><?xml version="1.0" encoding="utf-8"?>
<worksheet xmlns="http://schemas.openxmlformats.org/spreadsheetml/2006/main" xmlns:r="http://schemas.openxmlformats.org/officeDocument/2006/relationships">
  <sheetPr>
    <tabColor rgb="FF92D050"/>
  </sheetPr>
  <dimension ref="A1:J28"/>
  <sheetViews>
    <sheetView zoomScalePageLayoutView="0" workbookViewId="0" topLeftCell="A1">
      <selection activeCell="H2" sqref="H2"/>
    </sheetView>
  </sheetViews>
  <sheetFormatPr defaultColWidth="8.796875" defaultRowHeight="14.25"/>
  <cols>
    <col min="1" max="1" width="7.3984375" style="688" bestFit="1" customWidth="1"/>
    <col min="2" max="2" width="31.3984375" style="449" bestFit="1" customWidth="1"/>
    <col min="3" max="3" width="6" style="449" bestFit="1" customWidth="1"/>
    <col min="4" max="4" width="6.5" style="449" bestFit="1" customWidth="1"/>
    <col min="5" max="5" width="4" style="449" bestFit="1" customWidth="1"/>
    <col min="6" max="6" width="24.19921875" style="449" bestFit="1" customWidth="1"/>
    <col min="7" max="7" width="5.09765625" style="449" bestFit="1" customWidth="1"/>
    <col min="8" max="8" width="6.69921875" style="449" bestFit="1" customWidth="1"/>
    <col min="9" max="9" width="6.59765625" style="449" bestFit="1" customWidth="1"/>
    <col min="10" max="10" width="41.09765625" style="449" bestFit="1" customWidth="1"/>
    <col min="11" max="16384" width="9" style="449" customWidth="1"/>
  </cols>
  <sheetData>
    <row r="1" spans="1:10" ht="11.25">
      <c r="A1" s="653" t="s">
        <v>1582</v>
      </c>
      <c r="B1" s="609" t="s">
        <v>1463</v>
      </c>
      <c r="C1" s="609" t="s">
        <v>1356</v>
      </c>
      <c r="D1" s="609" t="s">
        <v>1357</v>
      </c>
      <c r="E1" s="609" t="s">
        <v>1341</v>
      </c>
      <c r="F1" s="610" t="s">
        <v>1358</v>
      </c>
      <c r="G1" s="609" t="s">
        <v>1355</v>
      </c>
      <c r="H1" s="609" t="s">
        <v>427</v>
      </c>
      <c r="I1" s="609" t="s">
        <v>497</v>
      </c>
      <c r="J1" s="609" t="s">
        <v>1538</v>
      </c>
    </row>
    <row r="2" spans="1:10" ht="11.25">
      <c r="A2" s="652" t="s">
        <v>1805</v>
      </c>
      <c r="B2" s="686" t="s">
        <v>1778</v>
      </c>
      <c r="C2" s="685"/>
      <c r="D2" s="685"/>
      <c r="E2" s="651"/>
      <c r="F2" s="686"/>
      <c r="G2" s="685"/>
      <c r="H2" s="684"/>
      <c r="I2" s="685"/>
      <c r="J2" s="683" t="s">
        <v>1674</v>
      </c>
    </row>
    <row r="3" spans="1:10" ht="11.25">
      <c r="A3" s="594" t="str">
        <f>VLOOKUP(F3,'CT'!$B$2:$S$50,4,FALSE)</f>
        <v>dim_CS</v>
      </c>
      <c r="B3" s="450" t="s">
        <v>1251</v>
      </c>
      <c r="C3" s="448"/>
      <c r="D3" s="448"/>
      <c r="E3" s="490">
        <v>0</v>
      </c>
      <c r="F3" s="450" t="s">
        <v>1251</v>
      </c>
      <c r="G3" s="448"/>
      <c r="H3" s="452"/>
      <c r="I3" s="452"/>
      <c r="J3" s="452"/>
    </row>
    <row r="4" spans="1:10" ht="11.25">
      <c r="A4" s="594" t="str">
        <f>VLOOKUP(F4,'CT'!$B$2:$S$50,4,FALSE)</f>
        <v>ct_x0</v>
      </c>
      <c r="B4" s="454" t="s">
        <v>455</v>
      </c>
      <c r="C4" s="452"/>
      <c r="D4" s="452"/>
      <c r="E4" s="491">
        <v>1</v>
      </c>
      <c r="F4" s="453" t="s">
        <v>455</v>
      </c>
      <c r="G4" s="451" t="s">
        <v>1359</v>
      </c>
      <c r="H4" s="452"/>
      <c r="I4" s="451"/>
      <c r="J4" s="452"/>
    </row>
    <row r="5" spans="1:10" ht="11.25">
      <c r="A5" s="594" t="str">
        <f>VLOOKUP(F5,'CT'!$B$2:$S$50,4,FALSE)</f>
        <v>ct_x1</v>
      </c>
      <c r="B5" s="455" t="s">
        <v>80</v>
      </c>
      <c r="C5" s="452"/>
      <c r="D5" s="452"/>
      <c r="E5" s="491">
        <v>2</v>
      </c>
      <c r="F5" s="453" t="s">
        <v>80</v>
      </c>
      <c r="G5" s="451"/>
      <c r="H5" s="451"/>
      <c r="I5" s="451"/>
      <c r="J5" s="452"/>
    </row>
    <row r="6" spans="1:10" ht="11.25">
      <c r="A6" s="594" t="str">
        <f>VLOOKUP(F6,'CT'!$B$2:$S$50,4,FALSE)</f>
        <v>ct_x4</v>
      </c>
      <c r="B6" s="455" t="s">
        <v>81</v>
      </c>
      <c r="C6" s="452"/>
      <c r="D6" s="452"/>
      <c r="E6" s="491">
        <v>2</v>
      </c>
      <c r="F6" s="456" t="s">
        <v>81</v>
      </c>
      <c r="G6" s="451"/>
      <c r="H6" s="451"/>
      <c r="I6" s="451"/>
      <c r="J6" s="452"/>
    </row>
    <row r="7" spans="1:10" ht="11.25">
      <c r="A7" s="594" t="str">
        <f>VLOOKUP(F7,'CT'!$B$2:$S$50,4,FALSE)</f>
        <v>ct_x3</v>
      </c>
      <c r="B7" s="455" t="s">
        <v>82</v>
      </c>
      <c r="C7" s="452"/>
      <c r="D7" s="452"/>
      <c r="E7" s="491">
        <v>2</v>
      </c>
      <c r="F7" s="456" t="s">
        <v>82</v>
      </c>
      <c r="G7" s="451"/>
      <c r="H7" s="451"/>
      <c r="I7" s="451"/>
      <c r="J7" s="452"/>
    </row>
    <row r="8" spans="1:10" ht="11.25">
      <c r="A8" s="594" t="str">
        <f>VLOOKUP(F8,'CT'!$B$2:$S$50,4,FALSE)</f>
        <v>ct_x11</v>
      </c>
      <c r="B8" s="455" t="s">
        <v>83</v>
      </c>
      <c r="C8" s="452"/>
      <c r="D8" s="452"/>
      <c r="E8" s="491">
        <v>2</v>
      </c>
      <c r="F8" s="456" t="s">
        <v>83</v>
      </c>
      <c r="G8" s="451"/>
      <c r="H8" s="451"/>
      <c r="I8" s="451"/>
      <c r="J8" s="452"/>
    </row>
    <row r="9" spans="1:10" ht="11.25">
      <c r="A9" s="594" t="str">
        <f>VLOOKUP(F9,'CT'!$B$2:$S$50,4,FALSE)</f>
        <v>ct_x8</v>
      </c>
      <c r="B9" s="455" t="s">
        <v>91</v>
      </c>
      <c r="C9" s="452"/>
      <c r="D9" s="452"/>
      <c r="E9" s="492">
        <v>2</v>
      </c>
      <c r="F9" s="452" t="s">
        <v>91</v>
      </c>
      <c r="G9" s="452"/>
      <c r="H9" s="452"/>
      <c r="I9" s="452"/>
      <c r="J9" s="452"/>
    </row>
    <row r="10" spans="1:10" ht="11.25">
      <c r="A10" s="594" t="str">
        <f>VLOOKUP(F10,'CT'!$B$2:$S$50,4,FALSE)</f>
        <v>ct_x9</v>
      </c>
      <c r="B10" s="467" t="s">
        <v>84</v>
      </c>
      <c r="C10" s="452"/>
      <c r="D10" s="452"/>
      <c r="E10" s="492">
        <v>3</v>
      </c>
      <c r="F10" s="452" t="s">
        <v>84</v>
      </c>
      <c r="G10" s="452"/>
      <c r="H10" s="452"/>
      <c r="I10" s="452"/>
      <c r="J10" s="452"/>
    </row>
    <row r="11" spans="1:10" ht="11.25">
      <c r="A11" s="594" t="str">
        <f>VLOOKUP(F11,'CT'!$B$2:$S$50,4,FALSE)</f>
        <v>ct_x10</v>
      </c>
      <c r="B11" s="493" t="s">
        <v>85</v>
      </c>
      <c r="C11" s="494"/>
      <c r="D11" s="494"/>
      <c r="E11" s="495">
        <v>3</v>
      </c>
      <c r="F11" s="450" t="s">
        <v>85</v>
      </c>
      <c r="G11" s="494"/>
      <c r="H11" s="494"/>
      <c r="I11" s="494"/>
      <c r="J11" s="494"/>
    </row>
    <row r="12" spans="1:10" ht="11.25">
      <c r="A12" s="594" t="str">
        <f>VLOOKUP(F12,'CT'!$B$2:$S$50,4,FALSE)</f>
        <v>ct_x5</v>
      </c>
      <c r="B12" s="455" t="s">
        <v>90</v>
      </c>
      <c r="C12" s="452"/>
      <c r="D12" s="452"/>
      <c r="E12" s="492">
        <v>2</v>
      </c>
      <c r="F12" s="453" t="s">
        <v>90</v>
      </c>
      <c r="G12" s="451"/>
      <c r="H12" s="451"/>
      <c r="I12" s="451"/>
      <c r="J12" s="452"/>
    </row>
    <row r="13" spans="1:10" ht="11.25">
      <c r="A13" s="594" t="str">
        <f>VLOOKUP(F13,'CT'!$B$2:$S$50,4,FALSE)</f>
        <v>ct_x6</v>
      </c>
      <c r="B13" s="467" t="s">
        <v>86</v>
      </c>
      <c r="C13" s="452"/>
      <c r="D13" s="452"/>
      <c r="E13" s="492">
        <v>3</v>
      </c>
      <c r="F13" s="453" t="s">
        <v>86</v>
      </c>
      <c r="G13" s="451"/>
      <c r="H13" s="451"/>
      <c r="I13" s="451"/>
      <c r="J13" s="452"/>
    </row>
    <row r="14" spans="1:10" ht="11.25">
      <c r="A14" s="594" t="str">
        <f>VLOOKUP(F14,'CT'!$B$2:$S$50,4,FALSE)</f>
        <v>ct_x7</v>
      </c>
      <c r="B14" s="467" t="s">
        <v>87</v>
      </c>
      <c r="C14" s="452"/>
      <c r="D14" s="452"/>
      <c r="E14" s="492">
        <v>3</v>
      </c>
      <c r="F14" s="452" t="s">
        <v>87</v>
      </c>
      <c r="G14" s="452"/>
      <c r="H14" s="452"/>
      <c r="I14" s="452"/>
      <c r="J14" s="452"/>
    </row>
    <row r="15" spans="1:10" ht="11.25">
      <c r="A15" s="594" t="str">
        <f>VLOOKUP(F15,'CT'!$B$2:$S$50,4,FALSE)</f>
        <v>ct_x12</v>
      </c>
      <c r="B15" s="455" t="s">
        <v>1716</v>
      </c>
      <c r="C15" s="452"/>
      <c r="D15" s="452"/>
      <c r="E15" s="492"/>
      <c r="F15" s="452" t="s">
        <v>1322</v>
      </c>
      <c r="G15" s="452"/>
      <c r="H15" s="452"/>
      <c r="I15" s="452"/>
      <c r="J15" s="452"/>
    </row>
    <row r="16" spans="1:10" ht="11.25">
      <c r="A16" s="652" t="s">
        <v>1806</v>
      </c>
      <c r="B16" s="686" t="s">
        <v>1779</v>
      </c>
      <c r="C16" s="685"/>
      <c r="D16" s="685"/>
      <c r="E16" s="651"/>
      <c r="F16" s="686"/>
      <c r="G16" s="685"/>
      <c r="H16" s="685"/>
      <c r="I16" s="685"/>
      <c r="J16" s="683" t="s">
        <v>1675</v>
      </c>
    </row>
    <row r="17" spans="1:10" ht="11.25">
      <c r="A17" s="594" t="str">
        <f>VLOOKUP(F17,'CT'!$B$2:$S$50,4,FALSE)</f>
        <v>dim_CS</v>
      </c>
      <c r="B17" s="450" t="s">
        <v>1251</v>
      </c>
      <c r="C17" s="448"/>
      <c r="D17" s="448"/>
      <c r="E17" s="490">
        <v>0</v>
      </c>
      <c r="F17" s="450" t="s">
        <v>1251</v>
      </c>
      <c r="G17" s="448"/>
      <c r="H17" s="452"/>
      <c r="I17" s="452"/>
      <c r="J17" s="452"/>
    </row>
    <row r="18" spans="1:10" ht="11.25">
      <c r="A18" s="594" t="str">
        <f>VLOOKUP(F18,'CT'!$B$2:$S$50,4,FALSE)</f>
        <v>ct_x0</v>
      </c>
      <c r="B18" s="454" t="s">
        <v>455</v>
      </c>
      <c r="C18" s="452"/>
      <c r="D18" s="452"/>
      <c r="E18" s="491">
        <v>1</v>
      </c>
      <c r="F18" s="453" t="s">
        <v>455</v>
      </c>
      <c r="G18" s="451" t="s">
        <v>1359</v>
      </c>
      <c r="H18" s="452"/>
      <c r="I18" s="451"/>
      <c r="J18" s="452"/>
    </row>
    <row r="19" spans="1:10" ht="11.25">
      <c r="A19" s="594" t="str">
        <f>VLOOKUP(F19,'CT'!$B$2:$S$50,4,FALSE)</f>
        <v>ct_x1</v>
      </c>
      <c r="B19" s="455" t="s">
        <v>80</v>
      </c>
      <c r="C19" s="452"/>
      <c r="D19" s="452"/>
      <c r="E19" s="491">
        <v>2</v>
      </c>
      <c r="F19" s="453" t="s">
        <v>80</v>
      </c>
      <c r="G19" s="451"/>
      <c r="H19" s="451"/>
      <c r="I19" s="451"/>
      <c r="J19" s="452"/>
    </row>
    <row r="20" spans="1:10" ht="11.25">
      <c r="A20" s="594" t="str">
        <f>VLOOKUP(F20,'CT'!$B$2:$S$50,4,FALSE)</f>
        <v>ct_x4</v>
      </c>
      <c r="B20" s="455" t="s">
        <v>81</v>
      </c>
      <c r="C20" s="452"/>
      <c r="D20" s="452"/>
      <c r="E20" s="491">
        <v>2</v>
      </c>
      <c r="F20" s="456" t="s">
        <v>81</v>
      </c>
      <c r="G20" s="451"/>
      <c r="H20" s="451"/>
      <c r="I20" s="451"/>
      <c r="J20" s="452"/>
    </row>
    <row r="21" spans="1:10" ht="11.25">
      <c r="A21" s="594" t="str">
        <f>VLOOKUP(F21,'CT'!$B$2:$S$50,4,FALSE)</f>
        <v>ct_x3</v>
      </c>
      <c r="B21" s="455" t="s">
        <v>82</v>
      </c>
      <c r="C21" s="452"/>
      <c r="D21" s="452"/>
      <c r="E21" s="491">
        <v>2</v>
      </c>
      <c r="F21" s="456" t="s">
        <v>82</v>
      </c>
      <c r="G21" s="451"/>
      <c r="H21" s="451"/>
      <c r="I21" s="451"/>
      <c r="J21" s="452"/>
    </row>
    <row r="22" spans="1:10" ht="11.25">
      <c r="A22" s="594" t="str">
        <f>VLOOKUP(F22,'CT'!$B$2:$S$50,4,FALSE)</f>
        <v>ct_x11</v>
      </c>
      <c r="B22" s="455" t="s">
        <v>83</v>
      </c>
      <c r="C22" s="452"/>
      <c r="D22" s="452"/>
      <c r="E22" s="491">
        <v>2</v>
      </c>
      <c r="F22" s="456" t="s">
        <v>83</v>
      </c>
      <c r="G22" s="451"/>
      <c r="H22" s="451"/>
      <c r="I22" s="451"/>
      <c r="J22" s="452"/>
    </row>
    <row r="23" spans="1:10" ht="11.25">
      <c r="A23" s="594" t="str">
        <f>VLOOKUP(F23,'CT'!$B$2:$S$50,4,FALSE)</f>
        <v>ct_x2</v>
      </c>
      <c r="B23" s="455" t="s">
        <v>88</v>
      </c>
      <c r="C23" s="452"/>
      <c r="D23" s="452"/>
      <c r="E23" s="452">
        <v>2</v>
      </c>
      <c r="F23" s="452" t="s">
        <v>88</v>
      </c>
      <c r="G23" s="452"/>
      <c r="H23" s="452"/>
      <c r="I23" s="452"/>
      <c r="J23" s="452"/>
    </row>
    <row r="24" spans="1:10" ht="11.25">
      <c r="A24" s="594" t="str">
        <f>VLOOKUP(F24,'CT'!$B$2:$S$50,4,FALSE)</f>
        <v>ct_x9</v>
      </c>
      <c r="B24" s="467" t="s">
        <v>84</v>
      </c>
      <c r="C24" s="452"/>
      <c r="D24" s="452"/>
      <c r="E24" s="452">
        <v>3</v>
      </c>
      <c r="F24" s="452" t="s">
        <v>84</v>
      </c>
      <c r="G24" s="452"/>
      <c r="H24" s="452"/>
      <c r="I24" s="452"/>
      <c r="J24" s="452"/>
    </row>
    <row r="25" spans="1:10" ht="11.25">
      <c r="A25" s="594" t="str">
        <f>VLOOKUP(F25,'CT'!$B$2:$S$50,4,FALSE)</f>
        <v>ct_x6</v>
      </c>
      <c r="B25" s="467" t="s">
        <v>86</v>
      </c>
      <c r="C25" s="452"/>
      <c r="D25" s="452"/>
      <c r="E25" s="452">
        <v>3</v>
      </c>
      <c r="F25" s="452" t="s">
        <v>86</v>
      </c>
      <c r="G25" s="452"/>
      <c r="H25" s="452"/>
      <c r="I25" s="452"/>
      <c r="J25" s="452"/>
    </row>
    <row r="26" spans="1:10" ht="11.25">
      <c r="A26" s="594" t="str">
        <f>VLOOKUP(F26,'CT'!$B$2:$S$50,4,FALSE)</f>
        <v>ct_x13</v>
      </c>
      <c r="B26" s="455" t="s">
        <v>89</v>
      </c>
      <c r="C26" s="452"/>
      <c r="D26" s="452"/>
      <c r="E26" s="452">
        <v>2</v>
      </c>
      <c r="F26" s="452" t="s">
        <v>89</v>
      </c>
      <c r="G26" s="452"/>
      <c r="H26" s="452"/>
      <c r="I26" s="452"/>
      <c r="J26" s="452"/>
    </row>
    <row r="27" spans="1:10" ht="11.25">
      <c r="A27" s="594" t="str">
        <f>VLOOKUP(F27,'CT'!$B$2:$S$50,4,FALSE)</f>
        <v>ct_x10</v>
      </c>
      <c r="B27" s="467" t="s">
        <v>85</v>
      </c>
      <c r="C27" s="452"/>
      <c r="D27" s="452"/>
      <c r="E27" s="452">
        <v>3</v>
      </c>
      <c r="F27" s="452" t="s">
        <v>85</v>
      </c>
      <c r="G27" s="452"/>
      <c r="H27" s="452"/>
      <c r="I27" s="452"/>
      <c r="J27" s="452"/>
    </row>
    <row r="28" spans="1:10" ht="11.25">
      <c r="A28" s="594" t="str">
        <f>VLOOKUP(F28,'CT'!$B$2:$S$50,4,FALSE)</f>
        <v>ct_x7</v>
      </c>
      <c r="B28" s="467" t="s">
        <v>87</v>
      </c>
      <c r="C28" s="452"/>
      <c r="D28" s="452"/>
      <c r="E28" s="452">
        <v>3</v>
      </c>
      <c r="F28" s="452" t="s">
        <v>87</v>
      </c>
      <c r="G28" s="452"/>
      <c r="H28" s="452"/>
      <c r="I28" s="452"/>
      <c r="J28" s="452"/>
    </row>
  </sheetData>
  <sheetProtection/>
  <hyperlinks>
    <hyperlink ref="A1" location="Links_" display="Link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O21"/>
  <sheetViews>
    <sheetView zoomScaleSheetLayoutView="70" zoomScalePageLayoutView="0" workbookViewId="0" topLeftCell="A1">
      <selection activeCell="O2" sqref="O2"/>
    </sheetView>
  </sheetViews>
  <sheetFormatPr defaultColWidth="8.796875" defaultRowHeight="14.25"/>
  <cols>
    <col min="1" max="1" width="2.3984375" style="98" bestFit="1" customWidth="1"/>
    <col min="2" max="2" width="3.8984375" style="98" bestFit="1" customWidth="1"/>
    <col min="3" max="3" width="37.3984375" style="92" bestFit="1" customWidth="1"/>
    <col min="4" max="4" width="4.19921875" style="98" bestFit="1" customWidth="1"/>
    <col min="5" max="5" width="20.19921875" style="95" bestFit="1" customWidth="1"/>
    <col min="6" max="6" width="35.3984375" style="95" bestFit="1" customWidth="1"/>
    <col min="7" max="7" width="1.4921875" style="95" bestFit="1" customWidth="1"/>
    <col min="8" max="8" width="39.3984375" style="95" customWidth="1"/>
    <col min="9" max="9" width="10.09765625" style="95" bestFit="1" customWidth="1"/>
    <col min="10" max="10" width="13.5" style="95" bestFit="1" customWidth="1"/>
    <col min="11" max="11" width="11.09765625" style="95" bestFit="1" customWidth="1"/>
    <col min="12" max="12" width="11.19921875" style="95" bestFit="1" customWidth="1"/>
    <col min="13" max="13" width="23.5" style="95" bestFit="1" customWidth="1"/>
    <col min="14" max="14" width="36" style="95" bestFit="1" customWidth="1"/>
    <col min="15" max="15" width="36.09765625" style="95" bestFit="1" customWidth="1"/>
    <col min="16" max="16384" width="9" style="95" customWidth="1"/>
  </cols>
  <sheetData>
    <row r="1" spans="1:15" s="98" customFormat="1" ht="11.25">
      <c r="A1" s="174" t="s">
        <v>336</v>
      </c>
      <c r="B1" s="100" t="s">
        <v>337</v>
      </c>
      <c r="C1" s="100" t="s">
        <v>822</v>
      </c>
      <c r="D1" s="101" t="s">
        <v>1200</v>
      </c>
      <c r="E1" s="101" t="s">
        <v>1201</v>
      </c>
      <c r="F1" s="101" t="s">
        <v>1202</v>
      </c>
      <c r="G1" s="101"/>
      <c r="H1" s="102" t="s">
        <v>1228</v>
      </c>
      <c r="I1" s="103" t="s">
        <v>1448</v>
      </c>
      <c r="J1" s="103" t="s">
        <v>1449</v>
      </c>
      <c r="K1" s="103" t="s">
        <v>1450</v>
      </c>
      <c r="L1" s="103" t="s">
        <v>1225</v>
      </c>
      <c r="M1" s="102" t="s">
        <v>1227</v>
      </c>
      <c r="N1" s="102" t="s">
        <v>1229</v>
      </c>
      <c r="O1" s="102" t="s">
        <v>1244</v>
      </c>
    </row>
    <row r="2" spans="1:15" ht="11.25">
      <c r="A2" s="94">
        <v>0</v>
      </c>
      <c r="B2" s="423" t="s">
        <v>352</v>
      </c>
      <c r="C2" s="93" t="s">
        <v>489</v>
      </c>
      <c r="D2" s="94" t="s">
        <v>1203</v>
      </c>
      <c r="E2" s="2" t="s">
        <v>1204</v>
      </c>
      <c r="F2" s="96" t="s">
        <v>1444</v>
      </c>
      <c r="G2" s="96" t="s">
        <v>1238</v>
      </c>
      <c r="H2" s="93" t="s">
        <v>1445</v>
      </c>
      <c r="I2" s="104"/>
      <c r="J2" s="104"/>
      <c r="K2" s="104"/>
      <c r="L2" s="104" t="s">
        <v>1226</v>
      </c>
      <c r="M2" s="93" t="s">
        <v>1230</v>
      </c>
      <c r="N2" s="93" t="s">
        <v>1446</v>
      </c>
      <c r="O2" s="93" t="s">
        <v>1447</v>
      </c>
    </row>
    <row r="3" spans="1:11" ht="11.25">
      <c r="A3" s="94">
        <v>1</v>
      </c>
      <c r="B3" s="423" t="s">
        <v>1305</v>
      </c>
      <c r="C3" s="93" t="s">
        <v>279</v>
      </c>
      <c r="D3" s="94" t="str">
        <f>CONCATENATE("d",B3)</f>
        <v>dAL</v>
      </c>
      <c r="E3" s="93" t="str">
        <f>CONCATENATE("http://www.eurofiling.info/d/",B3)</f>
        <v>http://www.eurofiling.info/d/AL</v>
      </c>
      <c r="F3" s="96" t="str">
        <f>CONCATENATE("taxonomy/eu-eurofiling/2011-01-31/fin/d/",D3,"/find",B3,".xsd")</f>
        <v>taxonomy/eu-eurofiling/2011-01-31/fin/d/dAL/findAL.xsd</v>
      </c>
      <c r="G3" s="96"/>
      <c r="H3" s="93" t="str">
        <f>CONCATENATE("taxonomy/eu-eurofiling/2010-01-27/com/d/",D3,"/comd",B3,".xsd")</f>
        <v>taxonomy/eu-eurofiling/2010-01-27/com/d/dAL/comdAL.xsd</v>
      </c>
      <c r="I3" s="104"/>
      <c r="J3" s="104"/>
      <c r="K3" s="104"/>
    </row>
    <row r="4" spans="1:11" ht="11.25">
      <c r="A4" s="94">
        <v>2</v>
      </c>
      <c r="B4" s="423" t="s">
        <v>1312</v>
      </c>
      <c r="C4" s="93" t="s">
        <v>1205</v>
      </c>
      <c r="D4" s="94" t="str">
        <f aca="true" t="shared" si="0" ref="D4:D21">CONCATENATE("d",B4)</f>
        <v>dAT</v>
      </c>
      <c r="E4" s="93" t="str">
        <f aca="true" t="shared" si="1" ref="E4:E21">CONCATENATE("http://www.eurofiling.info/d/",B4)</f>
        <v>http://www.eurofiling.info/d/AT</v>
      </c>
      <c r="F4" s="96" t="str">
        <f aca="true" t="shared" si="2" ref="F4:F21">CONCATENATE("taxonomy/eu-eurofiling/2011-01-31/fin/d/",D4,"/find",B4,".xsd")</f>
        <v>taxonomy/eu-eurofiling/2011-01-31/fin/d/dAT/findAT.xsd</v>
      </c>
      <c r="G4" s="96" t="s">
        <v>1238</v>
      </c>
      <c r="H4" s="93" t="str">
        <f aca="true" t="shared" si="3" ref="H4:H21">CONCATENATE("taxonomy/eu-eurofiling/2010-01-27/com/d/",D4,"/comd",B4,".xsd")</f>
        <v>taxonomy/eu-eurofiling/2010-01-27/com/d/dAT/comdAT.xsd</v>
      </c>
      <c r="I4" s="104"/>
      <c r="J4" s="104"/>
      <c r="K4" s="104"/>
    </row>
    <row r="5" spans="1:11" ht="11.25">
      <c r="A5" s="94">
        <v>3</v>
      </c>
      <c r="B5" s="423" t="s">
        <v>353</v>
      </c>
      <c r="C5" s="93" t="s">
        <v>1255</v>
      </c>
      <c r="D5" s="94" t="str">
        <f t="shared" si="0"/>
        <v>dBA</v>
      </c>
      <c r="E5" s="93" t="str">
        <f t="shared" si="1"/>
        <v>http://www.eurofiling.info/d/BA</v>
      </c>
      <c r="F5" s="96" t="str">
        <f t="shared" si="2"/>
        <v>taxonomy/eu-eurofiling/2011-01-31/fin/d/dBA/findBA.xsd</v>
      </c>
      <c r="G5" s="96"/>
      <c r="H5" s="93" t="str">
        <f t="shared" si="3"/>
        <v>taxonomy/eu-eurofiling/2010-01-27/com/d/dBA/comdBA.xsd</v>
      </c>
      <c r="I5" s="104"/>
      <c r="J5" s="104"/>
      <c r="K5" s="104"/>
    </row>
    <row r="6" spans="1:11" ht="11.25">
      <c r="A6" s="94">
        <v>4</v>
      </c>
      <c r="B6" s="423" t="s">
        <v>613</v>
      </c>
      <c r="C6" s="93" t="s">
        <v>1208</v>
      </c>
      <c r="D6" s="94" t="str">
        <f t="shared" si="0"/>
        <v>dCC</v>
      </c>
      <c r="E6" s="93" t="str">
        <f t="shared" si="1"/>
        <v>http://www.eurofiling.info/d/CC</v>
      </c>
      <c r="F6" s="96" t="str">
        <f t="shared" si="2"/>
        <v>taxonomy/eu-eurofiling/2011-01-31/fin/d/dCC/findCC.xsd</v>
      </c>
      <c r="G6" s="96"/>
      <c r="H6" s="93" t="str">
        <f t="shared" si="3"/>
        <v>taxonomy/eu-eurofiling/2010-01-27/com/d/dCC/comdCC.xsd</v>
      </c>
      <c r="I6" s="104"/>
      <c r="J6" s="104"/>
      <c r="K6" s="104"/>
    </row>
    <row r="7" spans="1:11" ht="11.25">
      <c r="A7" s="94">
        <v>5</v>
      </c>
      <c r="B7" s="423" t="s">
        <v>298</v>
      </c>
      <c r="C7" s="93" t="s">
        <v>337</v>
      </c>
      <c r="D7" s="94" t="str">
        <f t="shared" si="0"/>
        <v>dCD</v>
      </c>
      <c r="E7" s="93" t="str">
        <f t="shared" si="1"/>
        <v>http://www.eurofiling.info/d/CD</v>
      </c>
      <c r="F7" s="96" t="str">
        <f t="shared" si="2"/>
        <v>taxonomy/eu-eurofiling/2011-01-31/fin/d/dCD/findCD.xsd</v>
      </c>
      <c r="G7" s="96" t="s">
        <v>1238</v>
      </c>
      <c r="H7" s="93" t="str">
        <f t="shared" si="3"/>
        <v>taxonomy/eu-eurofiling/2010-01-27/com/d/dCD/comdCD.xsd</v>
      </c>
      <c r="I7" s="104"/>
      <c r="J7" s="104"/>
      <c r="K7" s="104"/>
    </row>
    <row r="8" spans="1:11" ht="11.25">
      <c r="A8" s="94">
        <v>6</v>
      </c>
      <c r="B8" s="423" t="s">
        <v>296</v>
      </c>
      <c r="C8" s="93" t="s">
        <v>1206</v>
      </c>
      <c r="D8" s="94" t="str">
        <f t="shared" si="0"/>
        <v>dCG</v>
      </c>
      <c r="E8" s="93" t="str">
        <f t="shared" si="1"/>
        <v>http://www.eurofiling.info/d/CG</v>
      </c>
      <c r="F8" s="96" t="str">
        <f t="shared" si="2"/>
        <v>taxonomy/eu-eurofiling/2011-01-31/fin/d/dCG/findCG.xsd</v>
      </c>
      <c r="G8" s="96" t="s">
        <v>1238</v>
      </c>
      <c r="H8" s="93" t="str">
        <f t="shared" si="3"/>
        <v>taxonomy/eu-eurofiling/2010-01-27/com/d/dCG/comdCG.xsd</v>
      </c>
      <c r="I8" s="104"/>
      <c r="J8" s="104"/>
      <c r="K8" s="104"/>
    </row>
    <row r="9" spans="1:11" ht="11.25">
      <c r="A9" s="94">
        <v>7</v>
      </c>
      <c r="B9" s="423" t="s">
        <v>299</v>
      </c>
      <c r="C9" s="93" t="s">
        <v>277</v>
      </c>
      <c r="D9" s="94" t="str">
        <f t="shared" si="0"/>
        <v>dCN</v>
      </c>
      <c r="E9" s="93" t="str">
        <f t="shared" si="1"/>
        <v>http://www.eurofiling.info/d/CN</v>
      </c>
      <c r="F9" s="96" t="str">
        <f t="shared" si="2"/>
        <v>taxonomy/eu-eurofiling/2011-01-31/fin/d/dCN/findCN.xsd</v>
      </c>
      <c r="G9" s="96"/>
      <c r="H9" s="93" t="str">
        <f t="shared" si="3"/>
        <v>taxonomy/eu-eurofiling/2010-01-27/com/d/dCN/comdCN.xsd</v>
      </c>
      <c r="I9" s="104"/>
      <c r="J9" s="104"/>
      <c r="K9" s="104"/>
    </row>
    <row r="10" spans="1:11" ht="11.25">
      <c r="A10" s="94">
        <v>8</v>
      </c>
      <c r="B10" s="423" t="s">
        <v>300</v>
      </c>
      <c r="C10" s="93" t="s">
        <v>274</v>
      </c>
      <c r="D10" s="94" t="str">
        <f t="shared" si="0"/>
        <v>dCT</v>
      </c>
      <c r="E10" s="93" t="str">
        <f t="shared" si="1"/>
        <v>http://www.eurofiling.info/d/CT</v>
      </c>
      <c r="F10" s="96" t="str">
        <f t="shared" si="2"/>
        <v>taxonomy/eu-eurofiling/2011-01-31/fin/d/dCT/findCT.xsd</v>
      </c>
      <c r="G10" s="96" t="s">
        <v>1238</v>
      </c>
      <c r="H10" s="93" t="str">
        <f t="shared" si="3"/>
        <v>taxonomy/eu-eurofiling/2010-01-27/com/d/dCT/comdCT.xsd</v>
      </c>
      <c r="I10" s="104"/>
      <c r="J10" s="104"/>
      <c r="K10" s="104"/>
    </row>
    <row r="11" spans="1:11" ht="11.25">
      <c r="A11" s="94">
        <v>9</v>
      </c>
      <c r="B11" s="423" t="s">
        <v>1313</v>
      </c>
      <c r="C11" s="93" t="s">
        <v>1211</v>
      </c>
      <c r="D11" s="94" t="str">
        <f t="shared" si="0"/>
        <v>dGA</v>
      </c>
      <c r="E11" s="93" t="str">
        <f t="shared" si="1"/>
        <v>http://www.eurofiling.info/d/GA</v>
      </c>
      <c r="F11" s="96" t="str">
        <f t="shared" si="2"/>
        <v>taxonomy/eu-eurofiling/2011-01-31/fin/d/dGA/findGA.xsd</v>
      </c>
      <c r="G11" s="96" t="s">
        <v>1238</v>
      </c>
      <c r="H11" s="93" t="str">
        <f t="shared" si="3"/>
        <v>taxonomy/eu-eurofiling/2010-01-27/com/d/dGA/comdGA.xsd</v>
      </c>
      <c r="I11" s="104"/>
      <c r="J11" s="104"/>
      <c r="K11" s="104"/>
    </row>
    <row r="12" spans="1:11" ht="11.25">
      <c r="A12" s="94">
        <v>10</v>
      </c>
      <c r="B12" s="423" t="s">
        <v>1300</v>
      </c>
      <c r="C12" s="93" t="s">
        <v>53</v>
      </c>
      <c r="D12" s="94" t="str">
        <f t="shared" si="0"/>
        <v>dIM</v>
      </c>
      <c r="E12" s="93" t="str">
        <f t="shared" si="1"/>
        <v>http://www.eurofiling.info/d/IM</v>
      </c>
      <c r="F12" s="96" t="str">
        <f t="shared" si="2"/>
        <v>taxonomy/eu-eurofiling/2011-01-31/fin/d/dIM/findIM.xsd</v>
      </c>
      <c r="G12" s="96"/>
      <c r="H12" s="93" t="str">
        <f t="shared" si="3"/>
        <v>taxonomy/eu-eurofiling/2010-01-27/com/d/dIM/comdIM.xsd</v>
      </c>
      <c r="I12" s="104"/>
      <c r="J12" s="104"/>
      <c r="K12" s="104"/>
    </row>
    <row r="13" spans="1:11" ht="11.25">
      <c r="A13" s="94">
        <v>11</v>
      </c>
      <c r="B13" s="423" t="s">
        <v>1314</v>
      </c>
      <c r="C13" s="93" t="s">
        <v>1341</v>
      </c>
      <c r="D13" s="94" t="str">
        <f t="shared" si="0"/>
        <v>dLV</v>
      </c>
      <c r="E13" s="93" t="str">
        <f t="shared" si="1"/>
        <v>http://www.eurofiling.info/d/LV</v>
      </c>
      <c r="F13" s="96" t="str">
        <f t="shared" si="2"/>
        <v>taxonomy/eu-eurofiling/2011-01-31/fin/d/dLV/findLV.xsd</v>
      </c>
      <c r="G13" s="96"/>
      <c r="H13" s="93" t="str">
        <f t="shared" si="3"/>
        <v>taxonomy/eu-eurofiling/2010-01-27/com/d/dLV/comdLV.xsd</v>
      </c>
      <c r="I13" s="104"/>
      <c r="J13" s="104"/>
      <c r="K13" s="104"/>
    </row>
    <row r="14" spans="1:11" ht="11.25">
      <c r="A14" s="94">
        <v>12</v>
      </c>
      <c r="B14" s="423" t="s">
        <v>323</v>
      </c>
      <c r="C14" s="93" t="s">
        <v>322</v>
      </c>
      <c r="D14" s="94" t="str">
        <f t="shared" si="0"/>
        <v>dMA</v>
      </c>
      <c r="E14" s="93" t="str">
        <f t="shared" si="1"/>
        <v>http://www.eurofiling.info/d/MA</v>
      </c>
      <c r="F14" s="96" t="str">
        <f t="shared" si="2"/>
        <v>taxonomy/eu-eurofiling/2011-01-31/fin/d/dMA/findMA.xsd</v>
      </c>
      <c r="G14" s="96"/>
      <c r="H14" s="93" t="str">
        <f t="shared" si="3"/>
        <v>taxonomy/eu-eurofiling/2010-01-27/com/d/dMA/comdMA.xsd</v>
      </c>
      <c r="I14" s="104"/>
      <c r="J14" s="104"/>
      <c r="K14" s="104"/>
    </row>
    <row r="15" spans="1:11" ht="11.25">
      <c r="A15" s="94">
        <v>13</v>
      </c>
      <c r="B15" s="423" t="s">
        <v>1315</v>
      </c>
      <c r="C15" s="93" t="s">
        <v>1207</v>
      </c>
      <c r="D15" s="94" t="str">
        <f t="shared" si="0"/>
        <v>dMC</v>
      </c>
      <c r="E15" s="93" t="str">
        <f t="shared" si="1"/>
        <v>http://www.eurofiling.info/d/MC</v>
      </c>
      <c r="F15" s="96" t="str">
        <f t="shared" si="2"/>
        <v>taxonomy/eu-eurofiling/2011-01-31/fin/d/dMC/findMC.xsd</v>
      </c>
      <c r="G15" s="96" t="s">
        <v>1238</v>
      </c>
      <c r="H15" s="93" t="str">
        <f t="shared" si="3"/>
        <v>taxonomy/eu-eurofiling/2010-01-27/com/d/dMC/comdMC.xsd</v>
      </c>
      <c r="I15" s="104"/>
      <c r="J15" s="104"/>
      <c r="K15" s="104"/>
    </row>
    <row r="16" spans="1:11" ht="11.25">
      <c r="A16" s="94">
        <v>14</v>
      </c>
      <c r="B16" s="423" t="s">
        <v>370</v>
      </c>
      <c r="C16" s="93" t="s">
        <v>1213</v>
      </c>
      <c r="D16" s="94" t="str">
        <f t="shared" si="0"/>
        <v>dOC</v>
      </c>
      <c r="E16" s="93" t="str">
        <f t="shared" si="1"/>
        <v>http://www.eurofiling.info/d/OC</v>
      </c>
      <c r="F16" s="96" t="str">
        <f t="shared" si="2"/>
        <v>taxonomy/eu-eurofiling/2011-01-31/fin/d/dOC/findOC.xsd</v>
      </c>
      <c r="G16" s="96"/>
      <c r="H16" s="93" t="str">
        <f t="shared" si="3"/>
        <v>taxonomy/eu-eurofiling/2010-01-27/com/d/dOC/comdOC.xsd</v>
      </c>
      <c r="I16" s="104"/>
      <c r="J16" s="104"/>
      <c r="K16" s="104"/>
    </row>
    <row r="17" spans="1:11" ht="11.25">
      <c r="A17" s="94">
        <v>15</v>
      </c>
      <c r="B17" s="423" t="s">
        <v>614</v>
      </c>
      <c r="C17" s="93" t="s">
        <v>563</v>
      </c>
      <c r="D17" s="94" t="str">
        <f t="shared" si="0"/>
        <v>dPL</v>
      </c>
      <c r="E17" s="93" t="str">
        <f t="shared" si="1"/>
        <v>http://www.eurofiling.info/d/PL</v>
      </c>
      <c r="F17" s="96" t="str">
        <f t="shared" si="2"/>
        <v>taxonomy/eu-eurofiling/2011-01-31/fin/d/dPL/findPL.xsd</v>
      </c>
      <c r="G17" s="96"/>
      <c r="H17" s="93" t="str">
        <f t="shared" si="3"/>
        <v>taxonomy/eu-eurofiling/2010-01-27/com/d/dPL/comdPL.xsd</v>
      </c>
      <c r="I17" s="104"/>
      <c r="J17" s="104"/>
      <c r="K17" s="104"/>
    </row>
    <row r="18" spans="1:11" ht="11.25">
      <c r="A18" s="94">
        <v>16</v>
      </c>
      <c r="B18" s="423" t="s">
        <v>311</v>
      </c>
      <c r="C18" s="93" t="s">
        <v>285</v>
      </c>
      <c r="D18" s="94" t="str">
        <f t="shared" si="0"/>
        <v>dRP</v>
      </c>
      <c r="E18" s="93" t="str">
        <f t="shared" si="1"/>
        <v>http://www.eurofiling.info/d/RP</v>
      </c>
      <c r="F18" s="96" t="str">
        <f t="shared" si="2"/>
        <v>taxonomy/eu-eurofiling/2011-01-31/fin/d/dRP/findRP.xsd</v>
      </c>
      <c r="G18" s="96"/>
      <c r="H18" s="93" t="str">
        <f t="shared" si="3"/>
        <v>taxonomy/eu-eurofiling/2010-01-27/com/d/dRP/comdRP.xsd</v>
      </c>
      <c r="I18" s="104"/>
      <c r="J18" s="104"/>
      <c r="K18" s="104"/>
    </row>
    <row r="19" spans="1:11" ht="11.25">
      <c r="A19" s="94">
        <v>17</v>
      </c>
      <c r="B19" s="423" t="s">
        <v>1301</v>
      </c>
      <c r="C19" s="93" t="s">
        <v>675</v>
      </c>
      <c r="D19" s="94" t="str">
        <f>CONCATENATE("d",B19)</f>
        <v>dRS</v>
      </c>
      <c r="E19" s="93" t="str">
        <f>CONCATENATE("http://www.eurofiling.info/d/",B19)</f>
        <v>http://www.eurofiling.info/d/RS</v>
      </c>
      <c r="F19" s="96" t="str">
        <f t="shared" si="2"/>
        <v>taxonomy/eu-eurofiling/2011-01-31/fin/d/dRS/findRS.xsd</v>
      </c>
      <c r="G19" s="96"/>
      <c r="H19" s="93" t="str">
        <f t="shared" si="3"/>
        <v>taxonomy/eu-eurofiling/2010-01-27/com/d/dRS/comdRS.xsd</v>
      </c>
      <c r="I19" s="104"/>
      <c r="J19" s="104"/>
      <c r="K19" s="104"/>
    </row>
    <row r="20" spans="1:11" ht="11.25">
      <c r="A20" s="94">
        <v>18</v>
      </c>
      <c r="B20" s="423" t="s">
        <v>312</v>
      </c>
      <c r="C20" s="93" t="s">
        <v>664</v>
      </c>
      <c r="D20" s="94" t="str">
        <f t="shared" si="0"/>
        <v>dRT</v>
      </c>
      <c r="E20" s="93" t="str">
        <f t="shared" si="1"/>
        <v>http://www.eurofiling.info/d/RT</v>
      </c>
      <c r="F20" s="96" t="str">
        <f t="shared" si="2"/>
        <v>taxonomy/eu-eurofiling/2011-01-31/fin/d/dRT/findRT.xsd</v>
      </c>
      <c r="G20" s="96"/>
      <c r="H20" s="93" t="str">
        <f t="shared" si="3"/>
        <v>taxonomy/eu-eurofiling/2010-01-27/com/d/dRT/comdRT.xsd</v>
      </c>
      <c r="I20" s="104"/>
      <c r="J20" s="104"/>
      <c r="K20" s="104"/>
    </row>
    <row r="21" spans="1:11" ht="11.25">
      <c r="A21" s="94">
        <v>19</v>
      </c>
      <c r="B21" s="423" t="s">
        <v>670</v>
      </c>
      <c r="C21" s="93" t="s">
        <v>1020</v>
      </c>
      <c r="D21" s="94" t="str">
        <f t="shared" si="0"/>
        <v>dTR</v>
      </c>
      <c r="E21" s="93" t="str">
        <f t="shared" si="1"/>
        <v>http://www.eurofiling.info/d/TR</v>
      </c>
      <c r="F21" s="96" t="str">
        <f t="shared" si="2"/>
        <v>taxonomy/eu-eurofiling/2011-01-31/fin/d/dTR/findTR.xsd</v>
      </c>
      <c r="G21" s="96" t="s">
        <v>1238</v>
      </c>
      <c r="H21" s="93" t="str">
        <f t="shared" si="3"/>
        <v>taxonomy/eu-eurofiling/2010-01-27/com/d/dTR/comdTR.xsd</v>
      </c>
      <c r="I21" s="104"/>
      <c r="J21" s="104"/>
      <c r="K21" s="104"/>
    </row>
  </sheetData>
  <sheetProtection/>
  <hyperlinks>
    <hyperlink ref="B2" location="Base" display="Base"/>
    <hyperlink ref="B3" location="AL_" display="AL"/>
    <hyperlink ref="B4" location="AT_" display="AT"/>
    <hyperlink ref="B5" location="BA_" display="BA"/>
    <hyperlink ref="B6" location="CC_" display="CC"/>
    <hyperlink ref="B7" location="CD_" display="CD"/>
    <hyperlink ref="B8" location="CG_" display="CG"/>
    <hyperlink ref="B9" location="CN_" display="CN"/>
    <hyperlink ref="B10" location="CT_" display="CT"/>
    <hyperlink ref="B11" location="GA_" display="GA"/>
    <hyperlink ref="B12" location="IM_" display="IM"/>
    <hyperlink ref="B13" location="LV_" display="LV"/>
    <hyperlink ref="B14" location="MA_" display="MA"/>
    <hyperlink ref="B15" location="MC_" display="MC"/>
    <hyperlink ref="B16" location="OC_" display="OC"/>
    <hyperlink ref="B17" location="PL_" display="PL"/>
    <hyperlink ref="B18" location="RP_" display="RP"/>
    <hyperlink ref="B19" location="RS_" display="RS"/>
    <hyperlink ref="B20" location="RT_" display="RT"/>
    <hyperlink ref="B21" location="TR_" display="TR"/>
  </hyperlinks>
  <printOptions/>
  <pageMargins left="0.7086614173228347" right="0.31496062992125984" top="0.7480314960629921" bottom="0.7480314960629921" header="0.31496062992125984" footer="0.31496062992125984"/>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sheetPr>
    <tabColor theme="3"/>
  </sheetPr>
  <dimension ref="A1:I7"/>
  <sheetViews>
    <sheetView zoomScalePageLayoutView="0" workbookViewId="0" topLeftCell="A1">
      <selection activeCell="B2" sqref="B2"/>
    </sheetView>
  </sheetViews>
  <sheetFormatPr defaultColWidth="8.796875" defaultRowHeight="14.25"/>
  <cols>
    <col min="1" max="1" width="3.8984375" style="480" bestFit="1" customWidth="1"/>
    <col min="2" max="2" width="16.5" style="480" bestFit="1" customWidth="1"/>
    <col min="3" max="3" width="11.59765625" style="481" bestFit="1" customWidth="1"/>
    <col min="4" max="4" width="4.19921875" style="421" bestFit="1" customWidth="1"/>
    <col min="5" max="5" width="5.19921875" style="421" bestFit="1" customWidth="1"/>
    <col min="6" max="6" width="6" style="480" bestFit="1" customWidth="1"/>
    <col min="7" max="7" width="6.3984375" style="480" bestFit="1" customWidth="1"/>
    <col min="8" max="8" width="6.09765625" style="480" bestFit="1" customWidth="1"/>
    <col min="9" max="9" width="6.59765625" style="480" bestFit="1" customWidth="1"/>
    <col min="10" max="16384" width="9" style="480" customWidth="1"/>
  </cols>
  <sheetData>
    <row r="1" spans="1:9" s="517" customFormat="1" ht="11.25">
      <c r="A1" s="600" t="s">
        <v>1582</v>
      </c>
      <c r="B1" s="606" t="s">
        <v>1261</v>
      </c>
      <c r="C1" s="604" t="s">
        <v>1234</v>
      </c>
      <c r="D1" s="606" t="s">
        <v>822</v>
      </c>
      <c r="E1" s="606" t="s">
        <v>1361</v>
      </c>
      <c r="F1" s="604" t="s">
        <v>1216</v>
      </c>
      <c r="G1" s="604" t="s">
        <v>1237</v>
      </c>
      <c r="H1" s="604" t="s">
        <v>1217</v>
      </c>
      <c r="I1" s="604" t="s">
        <v>497</v>
      </c>
    </row>
    <row r="2" spans="1:9" ht="11.25">
      <c r="A2" s="462"/>
      <c r="B2" s="424" t="s">
        <v>1212</v>
      </c>
      <c r="C2" s="460" t="s">
        <v>1231</v>
      </c>
      <c r="D2" s="420" t="s">
        <v>1298</v>
      </c>
      <c r="E2" s="462" t="str">
        <f>CONCATENATE("dim_",D2)</f>
        <v>dim_RC</v>
      </c>
      <c r="F2" s="461" t="s">
        <v>1224</v>
      </c>
      <c r="G2" s="462" t="s">
        <v>1219</v>
      </c>
      <c r="H2" s="462" t="s">
        <v>1238</v>
      </c>
      <c r="I2" s="462"/>
    </row>
    <row r="3" spans="1:9" ht="11.25">
      <c r="A3" s="462">
        <v>0</v>
      </c>
      <c r="B3" s="424" t="s">
        <v>420</v>
      </c>
      <c r="C3" s="460" t="s">
        <v>1232</v>
      </c>
      <c r="D3" s="420" t="s">
        <v>1069</v>
      </c>
      <c r="E3" s="462" t="str">
        <f>CONCATENATE("ga_",D3)</f>
        <v>ga_x0</v>
      </c>
      <c r="F3" s="461" t="s">
        <v>1224</v>
      </c>
      <c r="G3" s="462" t="s">
        <v>1235</v>
      </c>
      <c r="H3" s="462" t="s">
        <v>1238</v>
      </c>
      <c r="I3" s="479"/>
    </row>
    <row r="4" spans="1:9" ht="11.25">
      <c r="A4" s="462">
        <v>1</v>
      </c>
      <c r="B4" s="422" t="s">
        <v>75</v>
      </c>
      <c r="C4" s="460" t="s">
        <v>1233</v>
      </c>
      <c r="D4" s="420" t="s">
        <v>1070</v>
      </c>
      <c r="E4" s="462" t="str">
        <f>CONCATENATE("ga_",D4)</f>
        <v>ga_x1</v>
      </c>
      <c r="F4" s="461" t="s">
        <v>1224</v>
      </c>
      <c r="G4" s="462" t="s">
        <v>1235</v>
      </c>
      <c r="H4" s="462" t="s">
        <v>1238</v>
      </c>
      <c r="I4" s="479"/>
    </row>
    <row r="5" spans="1:9" ht="11.25">
      <c r="A5" s="462">
        <v>2</v>
      </c>
      <c r="B5" s="422" t="s">
        <v>76</v>
      </c>
      <c r="C5" s="460" t="s">
        <v>1233</v>
      </c>
      <c r="D5" s="420" t="s">
        <v>1071</v>
      </c>
      <c r="E5" s="462" t="str">
        <f>CONCATENATE("ga_",D5)</f>
        <v>ga_x2</v>
      </c>
      <c r="F5" s="461" t="s">
        <v>1224</v>
      </c>
      <c r="G5" s="462" t="s">
        <v>1235</v>
      </c>
      <c r="H5" s="462" t="s">
        <v>1238</v>
      </c>
      <c r="I5" s="479"/>
    </row>
    <row r="6" spans="1:9" ht="11.25">
      <c r="A6" s="462">
        <v>3</v>
      </c>
      <c r="B6" s="422" t="s">
        <v>77</v>
      </c>
      <c r="C6" s="460" t="s">
        <v>1233</v>
      </c>
      <c r="D6" s="420" t="s">
        <v>1072</v>
      </c>
      <c r="E6" s="462" t="str">
        <f>CONCATENATE("ga_",D6)</f>
        <v>ga_x3</v>
      </c>
      <c r="F6" s="461" t="s">
        <v>1224</v>
      </c>
      <c r="G6" s="462" t="s">
        <v>1235</v>
      </c>
      <c r="H6" s="462" t="s">
        <v>1238</v>
      </c>
      <c r="I6" s="479"/>
    </row>
    <row r="7" spans="1:9" ht="11.25">
      <c r="A7" s="462">
        <v>4</v>
      </c>
      <c r="B7" s="422" t="s">
        <v>78</v>
      </c>
      <c r="C7" s="460" t="s">
        <v>1233</v>
      </c>
      <c r="D7" s="420" t="s">
        <v>1073</v>
      </c>
      <c r="E7" s="462" t="str">
        <f>CONCATENATE("ga_",D7)</f>
        <v>ga_x4</v>
      </c>
      <c r="F7" s="461" t="s">
        <v>1224</v>
      </c>
      <c r="G7" s="462" t="s">
        <v>1235</v>
      </c>
      <c r="H7" s="462" t="s">
        <v>1238</v>
      </c>
      <c r="I7" s="479"/>
    </row>
  </sheetData>
  <sheetProtection/>
  <dataValidations count="1">
    <dataValidation type="list" allowBlank="1" showInputMessage="1" showErrorMessage="1" sqref="C2:C7">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2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J2" sqref="A2:J2"/>
    </sheetView>
  </sheetViews>
  <sheetFormatPr defaultColWidth="8.796875" defaultRowHeight="14.25"/>
  <cols>
    <col min="1" max="1" width="7.69921875" style="688" bestFit="1" customWidth="1"/>
    <col min="2" max="2" width="31.69921875" style="449" bestFit="1" customWidth="1"/>
    <col min="3" max="3" width="6" style="449" bestFit="1" customWidth="1"/>
    <col min="4" max="4" width="6.5" style="449" bestFit="1" customWidth="1"/>
    <col min="5" max="5" width="4" style="449" bestFit="1" customWidth="1"/>
    <col min="6" max="6" width="16" style="449" bestFit="1" customWidth="1"/>
    <col min="7" max="7" width="5.09765625" style="449" bestFit="1" customWidth="1"/>
    <col min="8" max="8" width="6.69921875" style="449" bestFit="1" customWidth="1"/>
    <col min="9" max="9" width="6.59765625" style="449" bestFit="1" customWidth="1"/>
    <col min="10" max="10" width="22.09765625" style="449" bestFit="1" customWidth="1"/>
    <col min="11" max="16384" width="9" style="449" customWidth="1"/>
  </cols>
  <sheetData>
    <row r="1" spans="1:10" ht="11.25">
      <c r="A1" s="653" t="s">
        <v>1582</v>
      </c>
      <c r="B1" s="609" t="s">
        <v>1558</v>
      </c>
      <c r="C1" s="609" t="s">
        <v>1356</v>
      </c>
      <c r="D1" s="609" t="s">
        <v>1357</v>
      </c>
      <c r="E1" s="609" t="s">
        <v>1341</v>
      </c>
      <c r="F1" s="610" t="s">
        <v>1358</v>
      </c>
      <c r="G1" s="609" t="s">
        <v>1355</v>
      </c>
      <c r="H1" s="609" t="s">
        <v>427</v>
      </c>
      <c r="I1" s="609" t="s">
        <v>497</v>
      </c>
      <c r="J1" s="609" t="s">
        <v>1538</v>
      </c>
    </row>
    <row r="2" spans="1:10" ht="11.25">
      <c r="A2" s="652" t="s">
        <v>1807</v>
      </c>
      <c r="B2" s="686" t="s">
        <v>1780</v>
      </c>
      <c r="C2" s="685"/>
      <c r="D2" s="685"/>
      <c r="E2" s="651"/>
      <c r="F2" s="686"/>
      <c r="G2" s="685"/>
      <c r="H2" s="684"/>
      <c r="I2" s="685"/>
      <c r="J2" s="683" t="s">
        <v>1676</v>
      </c>
    </row>
    <row r="3" spans="1:10" ht="11.25">
      <c r="A3" s="594" t="str">
        <f>VLOOKUP(F3,'GA'!$B$2:$M$50,4,FALSE)</f>
        <v>dim_RC</v>
      </c>
      <c r="B3" s="450" t="s">
        <v>280</v>
      </c>
      <c r="C3" s="448"/>
      <c r="D3" s="448"/>
      <c r="E3" s="490">
        <v>0</v>
      </c>
      <c r="F3" s="450" t="s">
        <v>1212</v>
      </c>
      <c r="G3" s="448"/>
      <c r="H3" s="452"/>
      <c r="I3" s="452"/>
      <c r="J3" s="452"/>
    </row>
    <row r="4" spans="1:10" ht="11.25">
      <c r="A4" s="594" t="str">
        <f>VLOOKUP(F4,'GA'!$B$2:$M$50,4,FALSE)</f>
        <v>ga_x0</v>
      </c>
      <c r="B4" s="454" t="s">
        <v>1023</v>
      </c>
      <c r="C4" s="452"/>
      <c r="D4" s="452"/>
      <c r="E4" s="491">
        <v>1</v>
      </c>
      <c r="F4" s="453" t="s">
        <v>420</v>
      </c>
      <c r="G4" s="451" t="s">
        <v>1359</v>
      </c>
      <c r="H4" s="452"/>
      <c r="I4" s="451"/>
      <c r="J4" s="452"/>
    </row>
    <row r="5" spans="1:10" ht="11.25">
      <c r="A5" s="594" t="str">
        <f>VLOOKUP(F5,'GA'!$B$2:$M$50,4,FALSE)</f>
        <v>ga_x1</v>
      </c>
      <c r="B5" s="455" t="s">
        <v>75</v>
      </c>
      <c r="C5" s="452"/>
      <c r="D5" s="452"/>
      <c r="E5" s="491">
        <v>2</v>
      </c>
      <c r="F5" s="453" t="s">
        <v>75</v>
      </c>
      <c r="G5" s="451"/>
      <c r="H5" s="451"/>
      <c r="I5" s="451"/>
      <c r="J5" s="452"/>
    </row>
    <row r="6" spans="1:10" ht="11.25">
      <c r="A6" s="594" t="str">
        <f>VLOOKUP(F6,'GA'!$B$2:$M$50,4,FALSE)</f>
        <v>ga_x2</v>
      </c>
      <c r="B6" s="455" t="s">
        <v>76</v>
      </c>
      <c r="C6" s="452"/>
      <c r="D6" s="452"/>
      <c r="E6" s="491">
        <v>2</v>
      </c>
      <c r="F6" s="456" t="s">
        <v>76</v>
      </c>
      <c r="G6" s="451"/>
      <c r="H6" s="451"/>
      <c r="I6" s="451"/>
      <c r="J6" s="452"/>
    </row>
    <row r="7" spans="1:10" ht="11.25">
      <c r="A7" s="594" t="str">
        <f>VLOOKUP(F7,'GA'!$B$2:$M$50,4,FALSE)</f>
        <v>ga_x3</v>
      </c>
      <c r="B7" s="455" t="s">
        <v>77</v>
      </c>
      <c r="C7" s="452"/>
      <c r="D7" s="452"/>
      <c r="E7" s="491">
        <v>2</v>
      </c>
      <c r="F7" s="456" t="s">
        <v>77</v>
      </c>
      <c r="G7" s="451"/>
      <c r="H7" s="451"/>
      <c r="I7" s="451"/>
      <c r="J7" s="452"/>
    </row>
    <row r="8" spans="1:10" ht="11.25">
      <c r="A8" s="594" t="str">
        <f>VLOOKUP(F8,'GA'!$B$2:$M$50,4,FALSE)</f>
        <v>ga_x4</v>
      </c>
      <c r="B8" s="455" t="s">
        <v>78</v>
      </c>
      <c r="C8" s="452"/>
      <c r="D8" s="452"/>
      <c r="E8" s="491">
        <v>2</v>
      </c>
      <c r="F8" s="456" t="s">
        <v>78</v>
      </c>
      <c r="G8" s="451"/>
      <c r="H8" s="451"/>
      <c r="I8" s="451"/>
      <c r="J8" s="452"/>
    </row>
    <row r="9" spans="1:10" ht="11.25">
      <c r="A9" s="631"/>
      <c r="B9" s="499"/>
      <c r="C9" s="500"/>
      <c r="D9" s="500"/>
      <c r="E9" s="503"/>
      <c r="F9" s="500"/>
      <c r="G9" s="500"/>
      <c r="H9" s="500"/>
      <c r="I9" s="500"/>
      <c r="J9" s="500"/>
    </row>
    <row r="10" spans="1:10" ht="11.25">
      <c r="A10" s="631"/>
      <c r="B10" s="504"/>
      <c r="C10" s="500"/>
      <c r="D10" s="500"/>
      <c r="E10" s="503"/>
      <c r="F10" s="500"/>
      <c r="G10" s="500"/>
      <c r="H10" s="500"/>
      <c r="I10" s="500"/>
      <c r="J10" s="500"/>
    </row>
    <row r="11" spans="1:10" ht="11.25">
      <c r="A11" s="631"/>
      <c r="B11" s="505"/>
      <c r="C11" s="506"/>
      <c r="D11" s="506"/>
      <c r="E11" s="507"/>
      <c r="F11" s="508"/>
      <c r="G11" s="506"/>
      <c r="H11" s="506"/>
      <c r="I11" s="506"/>
      <c r="J11" s="506"/>
    </row>
    <row r="12" spans="1:10" ht="11.25">
      <c r="A12" s="631"/>
      <c r="B12" s="504"/>
      <c r="C12" s="500"/>
      <c r="D12" s="500"/>
      <c r="E12" s="503"/>
      <c r="F12" s="509"/>
      <c r="G12" s="498"/>
      <c r="H12" s="498"/>
      <c r="I12" s="498"/>
      <c r="J12" s="500"/>
    </row>
    <row r="13" spans="1:10" ht="11.25">
      <c r="A13" s="631"/>
      <c r="B13" s="504"/>
      <c r="C13" s="500"/>
      <c r="D13" s="500"/>
      <c r="E13" s="503"/>
      <c r="F13" s="509"/>
      <c r="G13" s="498"/>
      <c r="H13" s="498"/>
      <c r="I13" s="498"/>
      <c r="J13" s="500"/>
    </row>
    <row r="14" spans="1:10" ht="11.25">
      <c r="A14" s="631"/>
      <c r="B14" s="499"/>
      <c r="C14" s="500"/>
      <c r="D14" s="500"/>
      <c r="E14" s="503"/>
      <c r="F14" s="500"/>
      <c r="G14" s="500"/>
      <c r="H14" s="500"/>
      <c r="I14" s="500"/>
      <c r="J14" s="500"/>
    </row>
    <row r="15" spans="1:10" ht="11.25">
      <c r="A15" s="631"/>
      <c r="B15" s="499"/>
      <c r="C15" s="500"/>
      <c r="D15" s="500"/>
      <c r="E15" s="503"/>
      <c r="F15" s="500"/>
      <c r="G15" s="500"/>
      <c r="H15" s="500"/>
      <c r="I15" s="500"/>
      <c r="J15" s="500"/>
    </row>
    <row r="16" spans="1:10" ht="11.25">
      <c r="A16" s="631"/>
      <c r="B16" s="515"/>
      <c r="C16" s="500"/>
      <c r="D16" s="500"/>
      <c r="E16" s="500"/>
      <c r="F16" s="502"/>
      <c r="G16" s="498"/>
      <c r="H16" s="498"/>
      <c r="I16" s="498"/>
      <c r="J16" s="500"/>
    </row>
    <row r="17" spans="1:10" ht="11.25">
      <c r="A17" s="631"/>
      <c r="B17" s="499"/>
      <c r="C17" s="500"/>
      <c r="D17" s="500"/>
      <c r="E17" s="500"/>
      <c r="F17" s="500"/>
      <c r="G17" s="500"/>
      <c r="H17" s="500"/>
      <c r="I17" s="500"/>
      <c r="J17" s="500"/>
    </row>
  </sheetData>
  <sheetProtection/>
  <hyperlinks>
    <hyperlink ref="A1" location="Links_" display="Links"/>
  </hyperlink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sheetPr>
    <tabColor theme="3"/>
  </sheetPr>
  <dimension ref="A1:I12"/>
  <sheetViews>
    <sheetView zoomScalePageLayoutView="0" workbookViewId="0" topLeftCell="A1">
      <selection activeCell="B1" sqref="B1"/>
    </sheetView>
  </sheetViews>
  <sheetFormatPr defaultColWidth="8.796875" defaultRowHeight="14.25"/>
  <cols>
    <col min="1" max="1" width="3.8984375" style="521" bestFit="1" customWidth="1"/>
    <col min="2" max="2" width="19.3984375" style="525" bestFit="1" customWidth="1"/>
    <col min="3" max="3" width="11.59765625" style="521" bestFit="1" customWidth="1"/>
    <col min="4" max="4" width="4.19921875" style="521" bestFit="1" customWidth="1"/>
    <col min="5" max="5" width="5.19921875" style="521" bestFit="1" customWidth="1"/>
    <col min="6" max="6" width="6" style="525" bestFit="1" customWidth="1"/>
    <col min="7" max="7" width="6.3984375" style="525" bestFit="1" customWidth="1"/>
    <col min="8" max="8" width="6.09765625" style="525" bestFit="1" customWidth="1"/>
    <col min="9" max="9" width="48" style="525" bestFit="1" customWidth="1"/>
    <col min="10" max="16384" width="9" style="525" customWidth="1"/>
  </cols>
  <sheetData>
    <row r="1" spans="1:9" s="518" customFormat="1" ht="11.25">
      <c r="A1" s="600" t="s">
        <v>1582</v>
      </c>
      <c r="B1" s="606" t="s">
        <v>1262</v>
      </c>
      <c r="C1" s="604" t="s">
        <v>1234</v>
      </c>
      <c r="D1" s="606" t="s">
        <v>822</v>
      </c>
      <c r="E1" s="606" t="s">
        <v>1361</v>
      </c>
      <c r="F1" s="604" t="s">
        <v>1216</v>
      </c>
      <c r="G1" s="604" t="s">
        <v>1237</v>
      </c>
      <c r="H1" s="604" t="s">
        <v>1217</v>
      </c>
      <c r="I1" s="604" t="s">
        <v>497</v>
      </c>
    </row>
    <row r="2" spans="1:9" s="521" customFormat="1" ht="11.25">
      <c r="A2" s="519"/>
      <c r="B2" s="520" t="s">
        <v>53</v>
      </c>
      <c r="C2" s="460" t="s">
        <v>1231</v>
      </c>
      <c r="D2" s="519" t="s">
        <v>1300</v>
      </c>
      <c r="E2" s="462" t="str">
        <f>CONCATENATE("dim_",D2)</f>
        <v>dim_IM</v>
      </c>
      <c r="F2" s="471" t="s">
        <v>1224</v>
      </c>
      <c r="G2" s="420" t="s">
        <v>1219</v>
      </c>
      <c r="H2" s="420"/>
      <c r="I2" s="420"/>
    </row>
    <row r="3" spans="1:9" s="521" customFormat="1" ht="11.25">
      <c r="A3" s="519">
        <v>0</v>
      </c>
      <c r="B3" s="520" t="s">
        <v>316</v>
      </c>
      <c r="C3" s="460" t="s">
        <v>1232</v>
      </c>
      <c r="D3" s="519" t="s">
        <v>1069</v>
      </c>
      <c r="E3" s="462" t="str">
        <f>CONCATENATE("im_",D3)</f>
        <v>im_x0</v>
      </c>
      <c r="F3" s="471" t="s">
        <v>1224</v>
      </c>
      <c r="G3" s="420" t="s">
        <v>1235</v>
      </c>
      <c r="H3" s="420"/>
      <c r="I3" s="420"/>
    </row>
    <row r="4" spans="1:9" s="521" customFormat="1" ht="11.25">
      <c r="A4" s="519">
        <v>1</v>
      </c>
      <c r="B4" s="522" t="s">
        <v>73</v>
      </c>
      <c r="C4" s="460" t="s">
        <v>1233</v>
      </c>
      <c r="D4" s="519" t="s">
        <v>1070</v>
      </c>
      <c r="E4" s="462" t="str">
        <f aca="true" t="shared" si="0" ref="E4:E12">CONCATENATE("im_",D4)</f>
        <v>im_x1</v>
      </c>
      <c r="F4" s="471" t="s">
        <v>1224</v>
      </c>
      <c r="G4" s="420" t="s">
        <v>1235</v>
      </c>
      <c r="H4" s="420"/>
      <c r="I4" s="420"/>
    </row>
    <row r="5" spans="1:9" s="521" customFormat="1" ht="11.25">
      <c r="A5" s="519">
        <v>2</v>
      </c>
      <c r="B5" s="523" t="s">
        <v>101</v>
      </c>
      <c r="C5" s="460" t="s">
        <v>1233</v>
      </c>
      <c r="D5" s="519" t="s">
        <v>1071</v>
      </c>
      <c r="E5" s="462" t="str">
        <f t="shared" si="0"/>
        <v>im_x2</v>
      </c>
      <c r="F5" s="471" t="s">
        <v>1224</v>
      </c>
      <c r="G5" s="420" t="s">
        <v>1235</v>
      </c>
      <c r="H5" s="420"/>
      <c r="I5" s="422" t="s">
        <v>1321</v>
      </c>
    </row>
    <row r="6" spans="1:9" s="521" customFormat="1" ht="11.25">
      <c r="A6" s="519">
        <v>3</v>
      </c>
      <c r="B6" s="523" t="s">
        <v>102</v>
      </c>
      <c r="C6" s="460" t="s">
        <v>1233</v>
      </c>
      <c r="D6" s="519" t="s">
        <v>1072</v>
      </c>
      <c r="E6" s="462" t="str">
        <f t="shared" si="0"/>
        <v>im_x3</v>
      </c>
      <c r="F6" s="471" t="s">
        <v>1224</v>
      </c>
      <c r="G6" s="420" t="s">
        <v>1235</v>
      </c>
      <c r="H6" s="420"/>
      <c r="I6" s="420" t="s">
        <v>1320</v>
      </c>
    </row>
    <row r="7" spans="1:9" s="521" customFormat="1" ht="11.25">
      <c r="A7" s="519">
        <v>4</v>
      </c>
      <c r="B7" s="523" t="s">
        <v>103</v>
      </c>
      <c r="C7" s="460" t="s">
        <v>1233</v>
      </c>
      <c r="D7" s="519" t="s">
        <v>1073</v>
      </c>
      <c r="E7" s="462" t="str">
        <f t="shared" si="0"/>
        <v>im_x4</v>
      </c>
      <c r="F7" s="471" t="s">
        <v>1224</v>
      </c>
      <c r="G7" s="420" t="s">
        <v>1235</v>
      </c>
      <c r="H7" s="420"/>
      <c r="I7" s="420" t="s">
        <v>1320</v>
      </c>
    </row>
    <row r="8" spans="1:9" s="521" customFormat="1" ht="11.25">
      <c r="A8" s="519">
        <v>5</v>
      </c>
      <c r="B8" s="523" t="s">
        <v>104</v>
      </c>
      <c r="C8" s="460" t="s">
        <v>1233</v>
      </c>
      <c r="D8" s="519" t="s">
        <v>1074</v>
      </c>
      <c r="E8" s="462" t="str">
        <f t="shared" si="0"/>
        <v>im_x5</v>
      </c>
      <c r="F8" s="471" t="s">
        <v>1224</v>
      </c>
      <c r="G8" s="420" t="s">
        <v>1235</v>
      </c>
      <c r="H8" s="420"/>
      <c r="I8" s="420" t="s">
        <v>1320</v>
      </c>
    </row>
    <row r="9" spans="1:9" s="521" customFormat="1" ht="11.25">
      <c r="A9" s="519">
        <v>6</v>
      </c>
      <c r="B9" s="522" t="s">
        <v>678</v>
      </c>
      <c r="C9" s="460" t="s">
        <v>1233</v>
      </c>
      <c r="D9" s="519" t="s">
        <v>1075</v>
      </c>
      <c r="E9" s="462" t="str">
        <f t="shared" si="0"/>
        <v>im_x6</v>
      </c>
      <c r="F9" s="471" t="s">
        <v>1224</v>
      </c>
      <c r="G9" s="420" t="s">
        <v>1235</v>
      </c>
      <c r="H9" s="420"/>
      <c r="I9" s="420"/>
    </row>
    <row r="10" spans="1:9" s="521" customFormat="1" ht="11.25">
      <c r="A10" s="519">
        <v>7</v>
      </c>
      <c r="B10" s="524" t="s">
        <v>74</v>
      </c>
      <c r="C10" s="460" t="s">
        <v>1233</v>
      </c>
      <c r="D10" s="519" t="s">
        <v>1076</v>
      </c>
      <c r="E10" s="462" t="str">
        <f t="shared" si="0"/>
        <v>im_x7</v>
      </c>
      <c r="F10" s="471" t="s">
        <v>1224</v>
      </c>
      <c r="G10" s="420" t="s">
        <v>1235</v>
      </c>
      <c r="H10" s="420"/>
      <c r="I10" s="420"/>
    </row>
    <row r="11" spans="1:9" s="521" customFormat="1" ht="11.25">
      <c r="A11" s="519">
        <v>8</v>
      </c>
      <c r="B11" s="520" t="s">
        <v>677</v>
      </c>
      <c r="C11" s="460" t="s">
        <v>1233</v>
      </c>
      <c r="D11" s="519" t="s">
        <v>1077</v>
      </c>
      <c r="E11" s="462" t="str">
        <f t="shared" si="0"/>
        <v>im_x8</v>
      </c>
      <c r="F11" s="471" t="s">
        <v>1224</v>
      </c>
      <c r="G11" s="420" t="s">
        <v>1235</v>
      </c>
      <c r="H11" s="420"/>
      <c r="I11" s="420"/>
    </row>
    <row r="12" spans="1:9" s="521" customFormat="1" ht="11.25">
      <c r="A12" s="519">
        <v>9</v>
      </c>
      <c r="B12" s="520" t="s">
        <v>157</v>
      </c>
      <c r="C12" s="460" t="s">
        <v>1233</v>
      </c>
      <c r="D12" s="519" t="s">
        <v>1078</v>
      </c>
      <c r="E12" s="462" t="str">
        <f t="shared" si="0"/>
        <v>im_x9</v>
      </c>
      <c r="F12" s="471" t="s">
        <v>1224</v>
      </c>
      <c r="G12" s="420" t="s">
        <v>1235</v>
      </c>
      <c r="H12" s="420"/>
      <c r="I12" s="420"/>
    </row>
  </sheetData>
  <sheetProtection/>
  <dataValidations count="1">
    <dataValidation type="list" allowBlank="1" showInputMessage="1" showErrorMessage="1" sqref="C2:C12">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H2" sqref="H2"/>
    </sheetView>
  </sheetViews>
  <sheetFormatPr defaultColWidth="8.796875" defaultRowHeight="14.25"/>
  <cols>
    <col min="1" max="1" width="7.69921875" style="688" bestFit="1" customWidth="1"/>
    <col min="2" max="2" width="31.59765625" style="449" bestFit="1" customWidth="1"/>
    <col min="3" max="3" width="6" style="449" bestFit="1" customWidth="1"/>
    <col min="4" max="4" width="6.5" style="449" bestFit="1" customWidth="1"/>
    <col min="5" max="5" width="4" style="449" bestFit="1" customWidth="1"/>
    <col min="6" max="6" width="19.3984375" style="449" bestFit="1" customWidth="1"/>
    <col min="7" max="7" width="5.09765625" style="449" bestFit="1" customWidth="1"/>
    <col min="8" max="8" width="6.69921875" style="449" bestFit="1" customWidth="1"/>
    <col min="9" max="9" width="6.59765625" style="449" bestFit="1" customWidth="1"/>
    <col min="10" max="10" width="15.3984375" style="449" bestFit="1" customWidth="1"/>
    <col min="11" max="16384" width="9" style="449" customWidth="1"/>
  </cols>
  <sheetData>
    <row r="1" spans="1:10" ht="11.25">
      <c r="A1" s="653" t="s">
        <v>1582</v>
      </c>
      <c r="B1" s="609" t="s">
        <v>1464</v>
      </c>
      <c r="C1" s="609" t="s">
        <v>1356</v>
      </c>
      <c r="D1" s="609" t="s">
        <v>1357</v>
      </c>
      <c r="E1" s="609" t="s">
        <v>1341</v>
      </c>
      <c r="F1" s="610" t="s">
        <v>1358</v>
      </c>
      <c r="G1" s="609" t="s">
        <v>1355</v>
      </c>
      <c r="H1" s="609" t="s">
        <v>427</v>
      </c>
      <c r="I1" s="609" t="s">
        <v>497</v>
      </c>
      <c r="J1" s="609" t="s">
        <v>1538</v>
      </c>
    </row>
    <row r="2" spans="1:10" ht="11.25">
      <c r="A2" s="652" t="s">
        <v>1808</v>
      </c>
      <c r="B2" s="686" t="s">
        <v>1781</v>
      </c>
      <c r="C2" s="685"/>
      <c r="D2" s="685"/>
      <c r="E2" s="651"/>
      <c r="F2" s="686"/>
      <c r="G2" s="685"/>
      <c r="H2" s="684"/>
      <c r="I2" s="685"/>
      <c r="J2" s="683" t="s">
        <v>1677</v>
      </c>
    </row>
    <row r="3" spans="1:10" ht="11.25">
      <c r="A3" s="594" t="str">
        <f>VLOOKUP(F3,'IM'!$B$2:$Q$50,4,FALSE)</f>
        <v>dim_IM</v>
      </c>
      <c r="B3" s="450" t="s">
        <v>53</v>
      </c>
      <c r="C3" s="448"/>
      <c r="D3" s="448"/>
      <c r="E3" s="490">
        <v>0</v>
      </c>
      <c r="F3" s="450" t="s">
        <v>53</v>
      </c>
      <c r="G3" s="448"/>
      <c r="H3" s="452"/>
      <c r="I3" s="452"/>
      <c r="J3" s="452"/>
    </row>
    <row r="4" spans="1:10" ht="11.25">
      <c r="A4" s="594" t="str">
        <f>VLOOKUP(F4,'IM'!$B$2:$Q$50,4,FALSE)</f>
        <v>im_x0</v>
      </c>
      <c r="B4" s="454" t="s">
        <v>316</v>
      </c>
      <c r="C4" s="452"/>
      <c r="D4" s="452"/>
      <c r="E4" s="491">
        <v>1</v>
      </c>
      <c r="F4" s="453" t="s">
        <v>316</v>
      </c>
      <c r="G4" s="451" t="s">
        <v>1359</v>
      </c>
      <c r="H4" s="452"/>
      <c r="I4" s="451"/>
      <c r="J4" s="452"/>
    </row>
    <row r="5" spans="1:10" ht="11.25">
      <c r="A5" s="594" t="str">
        <f>VLOOKUP(F5,'IM'!$B$2:$Q$50,4,FALSE)</f>
        <v>im_x1</v>
      </c>
      <c r="B5" s="455" t="s">
        <v>73</v>
      </c>
      <c r="C5" s="452"/>
      <c r="D5" s="452"/>
      <c r="E5" s="491">
        <v>2</v>
      </c>
      <c r="F5" s="453" t="s">
        <v>73</v>
      </c>
      <c r="G5" s="451"/>
      <c r="H5" s="451"/>
      <c r="I5" s="451"/>
      <c r="J5" s="452"/>
    </row>
    <row r="6" spans="1:10" ht="11.25">
      <c r="A6" s="594" t="str">
        <f>VLOOKUP(F6,'IM'!$B$2:$Q$50,4,FALSE)</f>
        <v>im_x2</v>
      </c>
      <c r="B6" s="467" t="s">
        <v>101</v>
      </c>
      <c r="C6" s="452"/>
      <c r="D6" s="452"/>
      <c r="E6" s="491">
        <v>3</v>
      </c>
      <c r="F6" s="456" t="s">
        <v>101</v>
      </c>
      <c r="G6" s="451"/>
      <c r="H6" s="451"/>
      <c r="I6" s="451"/>
      <c r="J6" s="452"/>
    </row>
    <row r="7" spans="1:10" ht="11.25">
      <c r="A7" s="594" t="str">
        <f>VLOOKUP(F7,'IM'!$B$2:$Q$50,4,FALSE)</f>
        <v>im_x3</v>
      </c>
      <c r="B7" s="467" t="s">
        <v>102</v>
      </c>
      <c r="C7" s="452"/>
      <c r="D7" s="452"/>
      <c r="E7" s="491">
        <v>3</v>
      </c>
      <c r="F7" s="456" t="s">
        <v>102</v>
      </c>
      <c r="G7" s="451"/>
      <c r="H7" s="451"/>
      <c r="I7" s="451"/>
      <c r="J7" s="452"/>
    </row>
    <row r="8" spans="1:10" ht="11.25">
      <c r="A8" s="594" t="str">
        <f>VLOOKUP(F8,'IM'!$B$2:$Q$50,4,FALSE)</f>
        <v>im_x4</v>
      </c>
      <c r="B8" s="467" t="s">
        <v>103</v>
      </c>
      <c r="C8" s="452"/>
      <c r="D8" s="452"/>
      <c r="E8" s="491">
        <v>3</v>
      </c>
      <c r="F8" s="456" t="s">
        <v>103</v>
      </c>
      <c r="G8" s="451"/>
      <c r="H8" s="451"/>
      <c r="I8" s="451"/>
      <c r="J8" s="452"/>
    </row>
    <row r="9" spans="1:10" ht="11.25">
      <c r="A9" s="594" t="str">
        <f>VLOOKUP(F9,'IM'!$B$2:$Q$50,4,FALSE)</f>
        <v>im_x5</v>
      </c>
      <c r="B9" s="467" t="s">
        <v>104</v>
      </c>
      <c r="C9" s="452"/>
      <c r="D9" s="452"/>
      <c r="E9" s="492">
        <v>3</v>
      </c>
      <c r="F9" s="452" t="s">
        <v>104</v>
      </c>
      <c r="G9" s="452"/>
      <c r="H9" s="452"/>
      <c r="I9" s="452"/>
      <c r="J9" s="452"/>
    </row>
    <row r="10" spans="1:10" ht="11.25">
      <c r="A10" s="594" t="str">
        <f>VLOOKUP(F10,'IM'!$B$2:$Q$50,4,FALSE)</f>
        <v>im_x7</v>
      </c>
      <c r="B10" s="455" t="s">
        <v>74</v>
      </c>
      <c r="C10" s="452"/>
      <c r="D10" s="452"/>
      <c r="E10" s="492">
        <v>2</v>
      </c>
      <c r="F10" s="452" t="s">
        <v>74</v>
      </c>
      <c r="G10" s="452"/>
      <c r="H10" s="452"/>
      <c r="I10" s="452"/>
      <c r="J10" s="452"/>
    </row>
    <row r="11" spans="1:10" ht="11.25">
      <c r="A11" s="594" t="str">
        <f>VLOOKUP(F11,'IM'!$B$2:$Q$50,4,FALSE)</f>
        <v>im_x6</v>
      </c>
      <c r="B11" s="496" t="s">
        <v>1725</v>
      </c>
      <c r="C11" s="494"/>
      <c r="D11" s="494"/>
      <c r="E11" s="495">
        <v>3</v>
      </c>
      <c r="F11" s="452" t="s">
        <v>678</v>
      </c>
      <c r="G11" s="494"/>
      <c r="H11" s="494"/>
      <c r="I11" s="494"/>
      <c r="J11" s="494"/>
    </row>
    <row r="12" spans="1:10" ht="11.25">
      <c r="A12" s="594" t="str">
        <f>VLOOKUP(F12,'IM'!$B$2:$Q$50,4,FALSE)</f>
        <v>im_x8</v>
      </c>
      <c r="B12" s="455" t="s">
        <v>1726</v>
      </c>
      <c r="C12" s="452"/>
      <c r="D12" s="452"/>
      <c r="E12" s="492">
        <v>2</v>
      </c>
      <c r="F12" s="453" t="s">
        <v>677</v>
      </c>
      <c r="G12" s="451"/>
      <c r="H12" s="451"/>
      <c r="I12" s="451"/>
      <c r="J12" s="452"/>
    </row>
    <row r="13" spans="1:10" ht="11.25">
      <c r="A13" s="594" t="str">
        <f>VLOOKUP(F13,'IM'!$B$2:$Q$50,4,FALSE)</f>
        <v>im_x9</v>
      </c>
      <c r="B13" s="455" t="s">
        <v>1727</v>
      </c>
      <c r="C13" s="452"/>
      <c r="D13" s="452"/>
      <c r="E13" s="492">
        <v>2</v>
      </c>
      <c r="F13" s="453" t="s">
        <v>157</v>
      </c>
      <c r="G13" s="451"/>
      <c r="H13" s="451"/>
      <c r="I13" s="451"/>
      <c r="J13" s="452"/>
    </row>
    <row r="14" spans="1:10" ht="11.25">
      <c r="A14" s="631"/>
      <c r="B14" s="499"/>
      <c r="C14" s="500"/>
      <c r="D14" s="500"/>
      <c r="E14" s="503"/>
      <c r="F14" s="500"/>
      <c r="G14" s="500"/>
      <c r="H14" s="500"/>
      <c r="I14" s="500"/>
      <c r="J14" s="500"/>
    </row>
    <row r="15" spans="1:10" ht="11.25">
      <c r="A15" s="631"/>
      <c r="B15" s="499"/>
      <c r="C15" s="500"/>
      <c r="D15" s="500"/>
      <c r="E15" s="503"/>
      <c r="F15" s="500"/>
      <c r="G15" s="500"/>
      <c r="H15" s="500"/>
      <c r="I15" s="500"/>
      <c r="J15" s="500"/>
    </row>
    <row r="16" spans="1:10" ht="11.25">
      <c r="A16" s="631"/>
      <c r="B16" s="515"/>
      <c r="C16" s="500"/>
      <c r="D16" s="500"/>
      <c r="E16" s="500"/>
      <c r="F16" s="502"/>
      <c r="G16" s="498"/>
      <c r="H16" s="498"/>
      <c r="I16" s="498"/>
      <c r="J16" s="500"/>
    </row>
    <row r="17" spans="1:10" ht="11.25">
      <c r="A17" s="631"/>
      <c r="B17" s="499"/>
      <c r="C17" s="500"/>
      <c r="D17" s="500"/>
      <c r="E17" s="500"/>
      <c r="F17" s="500"/>
      <c r="G17" s="500"/>
      <c r="H17" s="500"/>
      <c r="I17" s="500"/>
      <c r="J17" s="500"/>
    </row>
  </sheetData>
  <sheetProtection/>
  <hyperlinks>
    <hyperlink ref="A1" location="Links_" display="Links"/>
  </hyperlinks>
  <printOptions/>
  <pageMargins left="0.7" right="0.7" top="0.75" bottom="0.75" header="0.3" footer="0.3"/>
  <pageSetup orientation="portrait" paperSize="9" r:id="rId1"/>
</worksheet>
</file>

<file path=xl/worksheets/sheet24.xml><?xml version="1.0" encoding="utf-8"?>
<worksheet xmlns="http://schemas.openxmlformats.org/spreadsheetml/2006/main" xmlns:r="http://schemas.openxmlformats.org/officeDocument/2006/relationships">
  <sheetPr>
    <tabColor theme="3"/>
  </sheetPr>
  <dimension ref="A1:I5"/>
  <sheetViews>
    <sheetView zoomScaleSheetLayoutView="85" zoomScalePageLayoutView="0" workbookViewId="0" topLeftCell="A1">
      <selection activeCell="D6" sqref="D6"/>
    </sheetView>
  </sheetViews>
  <sheetFormatPr defaultColWidth="8.796875" defaultRowHeight="14.25"/>
  <cols>
    <col min="1" max="1" width="3.8984375" style="486" bestFit="1" customWidth="1"/>
    <col min="2" max="2" width="12.5" style="529" bestFit="1" customWidth="1"/>
    <col min="3" max="3" width="11.59765625" style="485" bestFit="1" customWidth="1"/>
    <col min="4" max="4" width="4.19921875" style="529" bestFit="1" customWidth="1"/>
    <col min="5" max="5" width="5.09765625" style="529" bestFit="1" customWidth="1"/>
    <col min="6" max="6" width="6" style="485" bestFit="1" customWidth="1"/>
    <col min="7" max="7" width="6.3984375" style="485" bestFit="1" customWidth="1"/>
    <col min="8" max="8" width="6.09765625" style="485" bestFit="1" customWidth="1"/>
    <col min="9" max="9" width="6.59765625" style="485" bestFit="1" customWidth="1"/>
    <col min="10" max="16384" width="9" style="485" customWidth="1"/>
  </cols>
  <sheetData>
    <row r="1" spans="1:9" s="526" customFormat="1" ht="11.25">
      <c r="A1" s="600" t="s">
        <v>1582</v>
      </c>
      <c r="B1" s="606" t="s">
        <v>1342</v>
      </c>
      <c r="C1" s="604" t="s">
        <v>1234</v>
      </c>
      <c r="D1" s="603" t="s">
        <v>822</v>
      </c>
      <c r="E1" s="603" t="s">
        <v>1361</v>
      </c>
      <c r="F1" s="604" t="s">
        <v>1216</v>
      </c>
      <c r="G1" s="604" t="s">
        <v>1237</v>
      </c>
      <c r="H1" s="604" t="s">
        <v>1217</v>
      </c>
      <c r="I1" s="604" t="s">
        <v>497</v>
      </c>
    </row>
    <row r="2" spans="1:9" ht="11.25">
      <c r="A2" s="483"/>
      <c r="B2" s="487" t="s">
        <v>1240</v>
      </c>
      <c r="C2" s="527" t="s">
        <v>1231</v>
      </c>
      <c r="D2" s="528" t="s">
        <v>640</v>
      </c>
      <c r="E2" s="462" t="str">
        <f>CONCATENATE("dim_",D2)</f>
        <v>dim_FV</v>
      </c>
      <c r="F2" s="461" t="s">
        <v>1224</v>
      </c>
      <c r="G2" s="462" t="s">
        <v>1219</v>
      </c>
      <c r="H2" s="462"/>
      <c r="I2" s="462"/>
    </row>
    <row r="3" spans="1:9" ht="11.25">
      <c r="A3" s="483">
        <v>1</v>
      </c>
      <c r="B3" s="487" t="s">
        <v>209</v>
      </c>
      <c r="C3" s="527" t="s">
        <v>1233</v>
      </c>
      <c r="D3" s="483" t="s">
        <v>1070</v>
      </c>
      <c r="E3" s="462" t="str">
        <f>CONCATENATE("fv_",D3)</f>
        <v>fv_x1</v>
      </c>
      <c r="F3" s="461" t="s">
        <v>1224</v>
      </c>
      <c r="G3" s="462" t="s">
        <v>1235</v>
      </c>
      <c r="H3" s="462"/>
      <c r="I3" s="462"/>
    </row>
    <row r="4" spans="1:9" ht="11.25">
      <c r="A4" s="483">
        <v>2</v>
      </c>
      <c r="B4" s="487" t="s">
        <v>207</v>
      </c>
      <c r="C4" s="527" t="s">
        <v>1233</v>
      </c>
      <c r="D4" s="483" t="s">
        <v>1071</v>
      </c>
      <c r="E4" s="462" t="str">
        <f>CONCATENATE("fv_",D4)</f>
        <v>fv_x2</v>
      </c>
      <c r="F4" s="461" t="s">
        <v>1224</v>
      </c>
      <c r="G4" s="462" t="s">
        <v>1235</v>
      </c>
      <c r="H4" s="462"/>
      <c r="I4" s="462"/>
    </row>
    <row r="5" spans="1:9" ht="11.25">
      <c r="A5" s="483">
        <v>3</v>
      </c>
      <c r="B5" s="487" t="s">
        <v>208</v>
      </c>
      <c r="C5" s="527" t="s">
        <v>1233</v>
      </c>
      <c r="D5" s="483" t="s">
        <v>1072</v>
      </c>
      <c r="E5" s="462" t="str">
        <f>CONCATENATE("fv_",D5)</f>
        <v>fv_x3</v>
      </c>
      <c r="F5" s="461" t="s">
        <v>1224</v>
      </c>
      <c r="G5" s="462" t="s">
        <v>1235</v>
      </c>
      <c r="H5" s="462"/>
      <c r="I5" s="462"/>
    </row>
  </sheetData>
  <sheetProtection/>
  <dataValidations count="1">
    <dataValidation type="list" allowBlank="1" showInputMessage="1" showErrorMessage="1" sqref="C2:C5">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25.xml><?xml version="1.0" encoding="utf-8"?>
<worksheet xmlns="http://schemas.openxmlformats.org/spreadsheetml/2006/main" xmlns:r="http://schemas.openxmlformats.org/officeDocument/2006/relationships">
  <sheetPr>
    <tabColor rgb="FF92D050"/>
  </sheetPr>
  <dimension ref="A1:J19"/>
  <sheetViews>
    <sheetView zoomScalePageLayoutView="0" workbookViewId="0" topLeftCell="A1">
      <selection activeCell="E8" sqref="E8"/>
    </sheetView>
  </sheetViews>
  <sheetFormatPr defaultColWidth="8.796875" defaultRowHeight="14.25"/>
  <cols>
    <col min="1" max="1" width="7.19921875" style="457" bestFit="1" customWidth="1"/>
    <col min="2" max="2" width="31.5" style="449" bestFit="1" customWidth="1"/>
    <col min="3" max="3" width="6" style="449" bestFit="1" customWidth="1"/>
    <col min="4" max="4" width="6.5" style="449" bestFit="1" customWidth="1"/>
    <col min="5" max="5" width="4" style="449" bestFit="1" customWidth="1"/>
    <col min="6" max="6" width="12.5" style="449" bestFit="1" customWidth="1"/>
    <col min="7" max="7" width="5.09765625" style="449" bestFit="1" customWidth="1"/>
    <col min="8" max="8" width="6.69921875" style="449" bestFit="1" customWidth="1"/>
    <col min="9" max="9" width="6.59765625" style="449" bestFit="1" customWidth="1"/>
    <col min="10" max="10" width="20" style="449" bestFit="1" customWidth="1"/>
    <col min="11" max="16384" width="9" style="449" customWidth="1"/>
  </cols>
  <sheetData>
    <row r="1" spans="1:10" ht="11.25">
      <c r="A1" s="653" t="s">
        <v>1582</v>
      </c>
      <c r="B1" s="609" t="s">
        <v>1478</v>
      </c>
      <c r="C1" s="609" t="s">
        <v>1356</v>
      </c>
      <c r="D1" s="609" t="s">
        <v>1357</v>
      </c>
      <c r="E1" s="609" t="s">
        <v>1341</v>
      </c>
      <c r="F1" s="610" t="s">
        <v>1358</v>
      </c>
      <c r="G1" s="609" t="s">
        <v>1355</v>
      </c>
      <c r="H1" s="609" t="s">
        <v>427</v>
      </c>
      <c r="I1" s="609" t="s">
        <v>497</v>
      </c>
      <c r="J1" s="609" t="s">
        <v>1538</v>
      </c>
    </row>
    <row r="2" spans="1:10" ht="11.25">
      <c r="A2" s="654" t="s">
        <v>1809</v>
      </c>
      <c r="B2" s="686" t="s">
        <v>1782</v>
      </c>
      <c r="C2" s="685"/>
      <c r="D2" s="685"/>
      <c r="E2" s="651"/>
      <c r="F2" s="686"/>
      <c r="G2" s="685"/>
      <c r="H2" s="684" t="s">
        <v>1360</v>
      </c>
      <c r="I2" s="685"/>
      <c r="J2" s="683" t="s">
        <v>1678</v>
      </c>
    </row>
    <row r="3" spans="1:10" ht="11.25">
      <c r="A3" s="451" t="str">
        <f>VLOOKUP(F3,LV!$B$2:$R$50,4,FALSE)</f>
        <v>dim_FV</v>
      </c>
      <c r="B3" s="450" t="s">
        <v>1240</v>
      </c>
      <c r="C3" s="448"/>
      <c r="D3" s="448"/>
      <c r="E3" s="490">
        <v>0</v>
      </c>
      <c r="F3" s="450" t="s">
        <v>1240</v>
      </c>
      <c r="G3" s="448"/>
      <c r="H3" s="452"/>
      <c r="I3" s="452"/>
      <c r="J3" s="452"/>
    </row>
    <row r="4" spans="1:10" ht="11.25">
      <c r="A4" s="451" t="e">
        <f>VLOOKUP(F4,LV!$B$2:$R$50,4,FALSE)</f>
        <v>#N/A</v>
      </c>
      <c r="B4" s="789" t="s">
        <v>1023</v>
      </c>
      <c r="C4" s="790"/>
      <c r="D4" s="790"/>
      <c r="E4" s="791">
        <v>1</v>
      </c>
      <c r="F4" s="792" t="s">
        <v>1023</v>
      </c>
      <c r="G4" s="448"/>
      <c r="H4" s="452"/>
      <c r="I4" s="452"/>
      <c r="J4" s="452"/>
    </row>
    <row r="5" spans="1:10" ht="11.25">
      <c r="A5" s="451" t="str">
        <f>VLOOKUP(F5,LV!$B$2:$R$50,4,FALSE)</f>
        <v>fv_x1</v>
      </c>
      <c r="B5" s="455" t="s">
        <v>209</v>
      </c>
      <c r="C5" s="452"/>
      <c r="D5" s="452"/>
      <c r="E5" s="491">
        <v>2</v>
      </c>
      <c r="F5" s="453" t="s">
        <v>209</v>
      </c>
      <c r="G5" s="451"/>
      <c r="H5" s="452"/>
      <c r="I5" s="451"/>
      <c r="J5" s="452"/>
    </row>
    <row r="6" spans="1:10" ht="11.25">
      <c r="A6" s="451" t="e">
        <f>VLOOKUP(F6,LV!$B$2:$R$50,4,FALSE)</f>
        <v>#N/A</v>
      </c>
      <c r="B6" s="793" t="s">
        <v>1746</v>
      </c>
      <c r="C6" s="452"/>
      <c r="D6" s="452"/>
      <c r="E6" s="491">
        <v>2</v>
      </c>
      <c r="F6" s="788" t="s">
        <v>1746</v>
      </c>
      <c r="G6" s="451"/>
      <c r="H6" s="452"/>
      <c r="I6" s="451"/>
      <c r="J6" s="452"/>
    </row>
    <row r="7" spans="1:10" ht="11.25">
      <c r="A7" s="451" t="str">
        <f>VLOOKUP(F7,LV!$B$2:$R$50,4,FALSE)</f>
        <v>fv_x2</v>
      </c>
      <c r="B7" s="467" t="s">
        <v>207</v>
      </c>
      <c r="C7" s="452"/>
      <c r="D7" s="452"/>
      <c r="E7" s="491">
        <v>3</v>
      </c>
      <c r="F7" s="453" t="s">
        <v>207</v>
      </c>
      <c r="G7" s="451"/>
      <c r="H7" s="451"/>
      <c r="I7" s="451"/>
      <c r="J7" s="452"/>
    </row>
    <row r="8" spans="1:10" ht="11.25">
      <c r="A8" s="451" t="str">
        <f>VLOOKUP(F8,LV!$B$2:$R$50,4,FALSE)</f>
        <v>fv_x3</v>
      </c>
      <c r="B8" s="467" t="s">
        <v>208</v>
      </c>
      <c r="C8" s="452"/>
      <c r="D8" s="452"/>
      <c r="E8" s="491">
        <v>3</v>
      </c>
      <c r="F8" s="456" t="s">
        <v>208</v>
      </c>
      <c r="G8" s="451"/>
      <c r="H8" s="451"/>
      <c r="I8" s="451"/>
      <c r="J8" s="452"/>
    </row>
    <row r="9" spans="1:10" ht="11.25">
      <c r="A9" s="498"/>
      <c r="B9" s="504"/>
      <c r="C9" s="500"/>
      <c r="D9" s="500"/>
      <c r="E9" s="501"/>
      <c r="F9" s="502"/>
      <c r="G9" s="498"/>
      <c r="H9" s="498"/>
      <c r="I9" s="498"/>
      <c r="J9" s="500"/>
    </row>
    <row r="10" spans="1:10" ht="11.25">
      <c r="A10" s="498"/>
      <c r="B10" s="504"/>
      <c r="C10" s="500"/>
      <c r="D10" s="500"/>
      <c r="E10" s="501"/>
      <c r="F10" s="502"/>
      <c r="G10" s="498"/>
      <c r="H10" s="498"/>
      <c r="I10" s="498"/>
      <c r="J10" s="500"/>
    </row>
    <row r="11" spans="1:10" ht="11.25">
      <c r="A11" s="498"/>
      <c r="B11" s="504"/>
      <c r="C11" s="500"/>
      <c r="D11" s="500"/>
      <c r="E11" s="503"/>
      <c r="F11" s="500"/>
      <c r="G11" s="500"/>
      <c r="H11" s="500"/>
      <c r="I11" s="500"/>
      <c r="J11" s="500"/>
    </row>
    <row r="12" spans="1:10" ht="11.25">
      <c r="A12" s="498"/>
      <c r="B12" s="499"/>
      <c r="C12" s="500"/>
      <c r="D12" s="500"/>
      <c r="E12" s="503"/>
      <c r="F12" s="500"/>
      <c r="G12" s="500"/>
      <c r="H12" s="500"/>
      <c r="I12" s="500"/>
      <c r="J12" s="500"/>
    </row>
    <row r="13" spans="1:10" ht="11.25">
      <c r="A13" s="498"/>
      <c r="B13" s="505"/>
      <c r="C13" s="506"/>
      <c r="D13" s="506"/>
      <c r="E13" s="507"/>
      <c r="F13" s="508"/>
      <c r="G13" s="506"/>
      <c r="H13" s="506"/>
      <c r="I13" s="506"/>
      <c r="J13" s="506"/>
    </row>
    <row r="14" spans="1:10" ht="11.25">
      <c r="A14" s="498"/>
      <c r="B14" s="499"/>
      <c r="C14" s="500"/>
      <c r="D14" s="500"/>
      <c r="E14" s="503"/>
      <c r="F14" s="509"/>
      <c r="G14" s="498"/>
      <c r="H14" s="498"/>
      <c r="I14" s="498"/>
      <c r="J14" s="500"/>
    </row>
    <row r="15" spans="1:10" ht="11.25">
      <c r="A15" s="498"/>
      <c r="B15" s="499"/>
      <c r="C15" s="500"/>
      <c r="D15" s="500"/>
      <c r="E15" s="503"/>
      <c r="F15" s="509"/>
      <c r="G15" s="498"/>
      <c r="H15" s="498"/>
      <c r="I15" s="498"/>
      <c r="J15" s="500"/>
    </row>
    <row r="16" spans="1:10" ht="11.25">
      <c r="A16" s="498"/>
      <c r="B16" s="499"/>
      <c r="C16" s="500"/>
      <c r="D16" s="500"/>
      <c r="E16" s="503"/>
      <c r="F16" s="500"/>
      <c r="G16" s="500"/>
      <c r="H16" s="500"/>
      <c r="I16" s="500"/>
      <c r="J16" s="500"/>
    </row>
    <row r="17" spans="1:10" ht="11.25">
      <c r="A17" s="498"/>
      <c r="B17" s="499"/>
      <c r="C17" s="500"/>
      <c r="D17" s="500"/>
      <c r="E17" s="503"/>
      <c r="F17" s="500"/>
      <c r="G17" s="500"/>
      <c r="H17" s="500"/>
      <c r="I17" s="500"/>
      <c r="J17" s="500"/>
    </row>
    <row r="18" spans="1:10" ht="11.25">
      <c r="A18" s="498"/>
      <c r="B18" s="515"/>
      <c r="C18" s="500"/>
      <c r="D18" s="500"/>
      <c r="E18" s="500"/>
      <c r="F18" s="502"/>
      <c r="G18" s="498"/>
      <c r="H18" s="498"/>
      <c r="I18" s="498"/>
      <c r="J18" s="500"/>
    </row>
    <row r="19" spans="1:10" ht="11.25">
      <c r="A19" s="498"/>
      <c r="B19" s="499"/>
      <c r="C19" s="500"/>
      <c r="D19" s="500"/>
      <c r="E19" s="500"/>
      <c r="F19" s="500"/>
      <c r="G19" s="500"/>
      <c r="H19" s="500"/>
      <c r="I19" s="500"/>
      <c r="J19" s="500"/>
    </row>
  </sheetData>
  <sheetProtection/>
  <hyperlinks>
    <hyperlink ref="A1" location="Links_" display="Links"/>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theme="3"/>
  </sheetPr>
  <dimension ref="A1:I12"/>
  <sheetViews>
    <sheetView zoomScalePageLayoutView="0" workbookViewId="0" topLeftCell="A1">
      <selection activeCell="A1" sqref="A1"/>
    </sheetView>
  </sheetViews>
  <sheetFormatPr defaultColWidth="8.796875" defaultRowHeight="14.25"/>
  <cols>
    <col min="1" max="1" width="3.8984375" style="521" bestFit="1" customWidth="1"/>
    <col min="2" max="2" width="16.09765625" style="525" bestFit="1" customWidth="1"/>
    <col min="3" max="3" width="11.59765625" style="521" bestFit="1" customWidth="1"/>
    <col min="4" max="4" width="4.19921875" style="521" bestFit="1" customWidth="1"/>
    <col min="5" max="5" width="5.69921875" style="521" bestFit="1" customWidth="1"/>
    <col min="6" max="6" width="6" style="525" bestFit="1" customWidth="1"/>
    <col min="7" max="7" width="6.3984375" style="525" bestFit="1" customWidth="1"/>
    <col min="8" max="8" width="6.09765625" style="525" bestFit="1" customWidth="1"/>
    <col min="9" max="9" width="6.59765625" style="525" bestFit="1" customWidth="1"/>
    <col min="10" max="16384" width="9" style="525" customWidth="1"/>
  </cols>
  <sheetData>
    <row r="1" spans="1:9" s="530" customFormat="1" ht="11.25">
      <c r="A1" s="600" t="s">
        <v>1582</v>
      </c>
      <c r="B1" s="606" t="s">
        <v>1263</v>
      </c>
      <c r="C1" s="604" t="s">
        <v>1234</v>
      </c>
      <c r="D1" s="606" t="s">
        <v>822</v>
      </c>
      <c r="E1" s="606" t="s">
        <v>1361</v>
      </c>
      <c r="F1" s="604" t="s">
        <v>1216</v>
      </c>
      <c r="G1" s="604" t="s">
        <v>1237</v>
      </c>
      <c r="H1" s="604" t="s">
        <v>1217</v>
      </c>
      <c r="I1" s="604" t="s">
        <v>497</v>
      </c>
    </row>
    <row r="2" spans="1:9" ht="11.25">
      <c r="A2" s="519"/>
      <c r="B2" s="520" t="s">
        <v>1214</v>
      </c>
      <c r="C2" s="460" t="s">
        <v>1231</v>
      </c>
      <c r="D2" s="519" t="s">
        <v>1299</v>
      </c>
      <c r="E2" s="462" t="str">
        <f>CONCATENATE("dim_",D2)</f>
        <v>dim_MD</v>
      </c>
      <c r="F2" s="461" t="s">
        <v>1224</v>
      </c>
      <c r="G2" s="462" t="s">
        <v>1219</v>
      </c>
      <c r="H2" s="462"/>
      <c r="I2" s="462"/>
    </row>
    <row r="3" spans="1:9" ht="11.25">
      <c r="A3" s="519">
        <v>0</v>
      </c>
      <c r="B3" s="520" t="s">
        <v>1023</v>
      </c>
      <c r="C3" s="460" t="s">
        <v>1232</v>
      </c>
      <c r="D3" s="519" t="s">
        <v>1069</v>
      </c>
      <c r="E3" s="462" t="str">
        <f>CONCATENATE("ma_",D3)</f>
        <v>ma_x0</v>
      </c>
      <c r="F3" s="461" t="s">
        <v>1224</v>
      </c>
      <c r="G3" s="462" t="s">
        <v>1235</v>
      </c>
      <c r="H3" s="462"/>
      <c r="I3" s="462"/>
    </row>
    <row r="4" spans="1:9" ht="11.25">
      <c r="A4" s="519">
        <v>1</v>
      </c>
      <c r="B4" s="522" t="s">
        <v>62</v>
      </c>
      <c r="C4" s="460" t="s">
        <v>1233</v>
      </c>
      <c r="D4" s="519" t="s">
        <v>1070</v>
      </c>
      <c r="E4" s="462" t="str">
        <f aca="true" t="shared" si="0" ref="E4:E9">CONCATENATE("ma_",D4)</f>
        <v>ma_x1</v>
      </c>
      <c r="F4" s="461" t="s">
        <v>1224</v>
      </c>
      <c r="G4" s="462" t="s">
        <v>1235</v>
      </c>
      <c r="H4" s="462"/>
      <c r="I4" s="462"/>
    </row>
    <row r="5" spans="1:9" ht="11.25">
      <c r="A5" s="519">
        <v>2</v>
      </c>
      <c r="B5" s="522" t="s">
        <v>63</v>
      </c>
      <c r="C5" s="460" t="s">
        <v>1233</v>
      </c>
      <c r="D5" s="519" t="s">
        <v>1071</v>
      </c>
      <c r="E5" s="462" t="str">
        <f t="shared" si="0"/>
        <v>ma_x2</v>
      </c>
      <c r="F5" s="461" t="s">
        <v>1224</v>
      </c>
      <c r="G5" s="462" t="s">
        <v>1235</v>
      </c>
      <c r="H5" s="462"/>
      <c r="I5" s="462"/>
    </row>
    <row r="6" spans="1:9" ht="11.25">
      <c r="A6" s="519">
        <v>3</v>
      </c>
      <c r="B6" s="522" t="s">
        <v>64</v>
      </c>
      <c r="C6" s="460" t="s">
        <v>1233</v>
      </c>
      <c r="D6" s="519" t="s">
        <v>1072</v>
      </c>
      <c r="E6" s="462" t="str">
        <f t="shared" si="0"/>
        <v>ma_x3</v>
      </c>
      <c r="F6" s="461" t="s">
        <v>1224</v>
      </c>
      <c r="G6" s="462" t="s">
        <v>1235</v>
      </c>
      <c r="H6" s="462"/>
      <c r="I6" s="462"/>
    </row>
    <row r="7" spans="1:9" ht="11.25">
      <c r="A7" s="519">
        <v>4</v>
      </c>
      <c r="B7" s="522" t="s">
        <v>65</v>
      </c>
      <c r="C7" s="460" t="s">
        <v>1233</v>
      </c>
      <c r="D7" s="519" t="s">
        <v>1073</v>
      </c>
      <c r="E7" s="462" t="str">
        <f t="shared" si="0"/>
        <v>ma_x4</v>
      </c>
      <c r="F7" s="461" t="s">
        <v>1224</v>
      </c>
      <c r="G7" s="462" t="s">
        <v>1235</v>
      </c>
      <c r="H7" s="462"/>
      <c r="I7" s="462"/>
    </row>
    <row r="8" spans="1:9" ht="11.25">
      <c r="A8" s="519">
        <v>5</v>
      </c>
      <c r="B8" s="522" t="s">
        <v>66</v>
      </c>
      <c r="C8" s="460" t="s">
        <v>1233</v>
      </c>
      <c r="D8" s="519" t="s">
        <v>1074</v>
      </c>
      <c r="E8" s="462" t="str">
        <f t="shared" si="0"/>
        <v>ma_x5</v>
      </c>
      <c r="F8" s="461" t="s">
        <v>1224</v>
      </c>
      <c r="G8" s="462" t="s">
        <v>1235</v>
      </c>
      <c r="H8" s="462"/>
      <c r="I8" s="462"/>
    </row>
    <row r="9" spans="1:9" ht="11.25">
      <c r="A9" s="519">
        <v>6</v>
      </c>
      <c r="B9" s="522" t="s">
        <v>67</v>
      </c>
      <c r="C9" s="460" t="s">
        <v>1233</v>
      </c>
      <c r="D9" s="519" t="s">
        <v>1075</v>
      </c>
      <c r="E9" s="462" t="str">
        <f t="shared" si="0"/>
        <v>ma_x6</v>
      </c>
      <c r="F9" s="461" t="s">
        <v>1224</v>
      </c>
      <c r="G9" s="462" t="s">
        <v>1235</v>
      </c>
      <c r="H9" s="462"/>
      <c r="I9" s="462"/>
    </row>
    <row r="10" ht="11.25">
      <c r="B10" s="531"/>
    </row>
    <row r="11" ht="11.25">
      <c r="B11" s="531"/>
    </row>
    <row r="12" ht="11.25">
      <c r="B12" s="521"/>
    </row>
  </sheetData>
  <sheetProtection/>
  <dataValidations count="1">
    <dataValidation type="list" allowBlank="1" showInputMessage="1" showErrorMessage="1" sqref="C2:C9">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2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F3" sqref="F3"/>
    </sheetView>
  </sheetViews>
  <sheetFormatPr defaultColWidth="8.796875" defaultRowHeight="14.25"/>
  <cols>
    <col min="1" max="1" width="8.09765625" style="632" bestFit="1" customWidth="1"/>
    <col min="2" max="2" width="32.09765625" style="449" bestFit="1" customWidth="1"/>
    <col min="3" max="3" width="6" style="449" bestFit="1" customWidth="1"/>
    <col min="4" max="4" width="6.5" style="449" bestFit="1" customWidth="1"/>
    <col min="5" max="5" width="4" style="449" bestFit="1" customWidth="1"/>
    <col min="6" max="6" width="16.09765625" style="449" bestFit="1" customWidth="1"/>
    <col min="7" max="7" width="5.09765625" style="449" bestFit="1" customWidth="1"/>
    <col min="8" max="8" width="6.69921875" style="449" bestFit="1" customWidth="1"/>
    <col min="9" max="9" width="6.59765625" style="449" bestFit="1" customWidth="1"/>
    <col min="10" max="10" width="21.19921875" style="449" bestFit="1" customWidth="1"/>
    <col min="11" max="16384" width="9" style="449" customWidth="1"/>
  </cols>
  <sheetData>
    <row r="1" spans="1:10" ht="11.25">
      <c r="A1" s="653" t="s">
        <v>1582</v>
      </c>
      <c r="B1" s="609" t="s">
        <v>1479</v>
      </c>
      <c r="C1" s="609" t="s">
        <v>1356</v>
      </c>
      <c r="D1" s="609" t="s">
        <v>1357</v>
      </c>
      <c r="E1" s="609" t="s">
        <v>1341</v>
      </c>
      <c r="F1" s="610" t="s">
        <v>1358</v>
      </c>
      <c r="G1" s="609" t="s">
        <v>1355</v>
      </c>
      <c r="H1" s="609" t="s">
        <v>427</v>
      </c>
      <c r="I1" s="609" t="s">
        <v>497</v>
      </c>
      <c r="J1" s="609" t="s">
        <v>1538</v>
      </c>
    </row>
    <row r="2" spans="1:10" ht="11.25">
      <c r="A2" s="654" t="s">
        <v>1810</v>
      </c>
      <c r="B2" s="686" t="s">
        <v>1783</v>
      </c>
      <c r="C2" s="685"/>
      <c r="D2" s="685"/>
      <c r="E2" s="651"/>
      <c r="F2" s="686"/>
      <c r="G2" s="685"/>
      <c r="H2" s="684"/>
      <c r="I2" s="685"/>
      <c r="J2" s="683" t="s">
        <v>1679</v>
      </c>
    </row>
    <row r="3" spans="1:10" ht="11.25">
      <c r="A3" s="451" t="str">
        <f>VLOOKUP(F3,MA!$B$2:$P$50,4,FALSE)</f>
        <v>dim_MD</v>
      </c>
      <c r="B3" s="450" t="s">
        <v>1214</v>
      </c>
      <c r="C3" s="448"/>
      <c r="D3" s="448"/>
      <c r="E3" s="490">
        <v>0</v>
      </c>
      <c r="F3" s="450" t="s">
        <v>1214</v>
      </c>
      <c r="G3" s="448"/>
      <c r="H3" s="452"/>
      <c r="I3" s="452"/>
      <c r="J3" s="452"/>
    </row>
    <row r="4" spans="1:10" ht="11.25">
      <c r="A4" s="451" t="str">
        <f>VLOOKUP(F4,MA!$B$2:$N$50,4,FALSE)</f>
        <v>ma_x0</v>
      </c>
      <c r="B4" s="454" t="s">
        <v>1023</v>
      </c>
      <c r="C4" s="452"/>
      <c r="D4" s="452"/>
      <c r="E4" s="491">
        <v>1</v>
      </c>
      <c r="F4" s="453" t="s">
        <v>1023</v>
      </c>
      <c r="G4" s="451" t="s">
        <v>1359</v>
      </c>
      <c r="H4" s="452"/>
      <c r="I4" s="451"/>
      <c r="J4" s="452"/>
    </row>
    <row r="5" spans="1:10" ht="11.25">
      <c r="A5" s="451" t="str">
        <f>VLOOKUP(F5,MA!$B$2:$N$50,4,FALSE)</f>
        <v>ma_x1</v>
      </c>
      <c r="B5" s="455" t="s">
        <v>62</v>
      </c>
      <c r="C5" s="452"/>
      <c r="D5" s="452"/>
      <c r="E5" s="491">
        <v>2</v>
      </c>
      <c r="F5" s="453" t="s">
        <v>62</v>
      </c>
      <c r="G5" s="451"/>
      <c r="H5" s="451"/>
      <c r="I5" s="451"/>
      <c r="J5" s="452"/>
    </row>
    <row r="6" spans="1:10" ht="11.25">
      <c r="A6" s="451" t="str">
        <f>VLOOKUP(F6,MA!$B$2:$N$50,4,FALSE)</f>
        <v>ma_x2</v>
      </c>
      <c r="B6" s="467" t="s">
        <v>63</v>
      </c>
      <c r="C6" s="452"/>
      <c r="D6" s="452"/>
      <c r="E6" s="491">
        <v>3</v>
      </c>
      <c r="F6" s="456" t="s">
        <v>63</v>
      </c>
      <c r="G6" s="451"/>
      <c r="H6" s="451"/>
      <c r="I6" s="451"/>
      <c r="J6" s="452"/>
    </row>
    <row r="7" spans="1:10" ht="11.25">
      <c r="A7" s="451" t="str">
        <f>VLOOKUP(F7,MA!$B$2:$N$50,4,FALSE)</f>
        <v>ma_x3</v>
      </c>
      <c r="B7" s="467" t="s">
        <v>64</v>
      </c>
      <c r="C7" s="452"/>
      <c r="D7" s="452"/>
      <c r="E7" s="491">
        <v>3</v>
      </c>
      <c r="F7" s="456" t="s">
        <v>64</v>
      </c>
      <c r="G7" s="451"/>
      <c r="H7" s="451"/>
      <c r="I7" s="451"/>
      <c r="J7" s="452"/>
    </row>
    <row r="8" spans="1:10" ht="11.25">
      <c r="A8" s="451" t="str">
        <f>VLOOKUP(F8,MA!$B$2:$N$50,4,FALSE)</f>
        <v>ma_x4</v>
      </c>
      <c r="B8" s="455" t="s">
        <v>65</v>
      </c>
      <c r="C8" s="452"/>
      <c r="D8" s="452"/>
      <c r="E8" s="491">
        <v>2</v>
      </c>
      <c r="F8" s="456" t="s">
        <v>65</v>
      </c>
      <c r="G8" s="451"/>
      <c r="H8" s="451"/>
      <c r="I8" s="451"/>
      <c r="J8" s="452"/>
    </row>
    <row r="9" spans="1:10" ht="11.25">
      <c r="A9" s="451" t="str">
        <f>VLOOKUP(F9,MA!$B$2:$N$50,4,FALSE)</f>
        <v>ma_x5</v>
      </c>
      <c r="B9" s="467" t="s">
        <v>66</v>
      </c>
      <c r="C9" s="452"/>
      <c r="D9" s="452"/>
      <c r="E9" s="492">
        <v>3</v>
      </c>
      <c r="F9" s="452" t="s">
        <v>66</v>
      </c>
      <c r="G9" s="452"/>
      <c r="H9" s="452"/>
      <c r="I9" s="452"/>
      <c r="J9" s="452"/>
    </row>
    <row r="10" spans="1:10" ht="11.25">
      <c r="A10" s="451" t="str">
        <f>VLOOKUP(F10,MA!$B$2:$N$50,4,FALSE)</f>
        <v>ma_x6</v>
      </c>
      <c r="B10" s="467" t="s">
        <v>67</v>
      </c>
      <c r="C10" s="452"/>
      <c r="D10" s="452"/>
      <c r="E10" s="492">
        <v>3</v>
      </c>
      <c r="F10" s="452" t="s">
        <v>67</v>
      </c>
      <c r="G10" s="452"/>
      <c r="H10" s="452"/>
      <c r="I10" s="452"/>
      <c r="J10" s="452"/>
    </row>
    <row r="11" spans="1:10" ht="11.25">
      <c r="A11" s="509"/>
      <c r="B11" s="630"/>
      <c r="C11" s="506"/>
      <c r="D11" s="506"/>
      <c r="E11" s="507"/>
      <c r="F11" s="508"/>
      <c r="G11" s="506"/>
      <c r="H11" s="506"/>
      <c r="I11" s="506"/>
      <c r="J11" s="506"/>
    </row>
    <row r="12" spans="1:10" ht="11.25">
      <c r="A12" s="509"/>
      <c r="B12" s="504"/>
      <c r="C12" s="500"/>
      <c r="D12" s="500"/>
      <c r="E12" s="503"/>
      <c r="F12" s="509"/>
      <c r="G12" s="498"/>
      <c r="H12" s="498"/>
      <c r="I12" s="498"/>
      <c r="J12" s="500"/>
    </row>
    <row r="13" spans="1:10" ht="11.25">
      <c r="A13" s="509"/>
      <c r="B13" s="504"/>
      <c r="C13" s="500"/>
      <c r="D13" s="500"/>
      <c r="E13" s="503"/>
      <c r="F13" s="509"/>
      <c r="G13" s="498"/>
      <c r="H13" s="498"/>
      <c r="I13" s="498"/>
      <c r="J13" s="500"/>
    </row>
    <row r="14" spans="1:10" ht="11.25">
      <c r="A14" s="509"/>
      <c r="B14" s="499"/>
      <c r="C14" s="500"/>
      <c r="D14" s="500"/>
      <c r="E14" s="503"/>
      <c r="F14" s="500"/>
      <c r="G14" s="500"/>
      <c r="H14" s="500"/>
      <c r="I14" s="500"/>
      <c r="J14" s="500"/>
    </row>
    <row r="15" spans="1:10" ht="11.25">
      <c r="A15" s="509"/>
      <c r="B15" s="499"/>
      <c r="C15" s="500"/>
      <c r="D15" s="500"/>
      <c r="E15" s="503"/>
      <c r="F15" s="500"/>
      <c r="G15" s="500"/>
      <c r="H15" s="500"/>
      <c r="I15" s="500"/>
      <c r="J15" s="500"/>
    </row>
    <row r="16" spans="1:10" ht="11.25">
      <c r="A16" s="509"/>
      <c r="B16" s="515"/>
      <c r="C16" s="500"/>
      <c r="D16" s="500"/>
      <c r="E16" s="500"/>
      <c r="F16" s="502"/>
      <c r="G16" s="498"/>
      <c r="H16" s="498"/>
      <c r="I16" s="498"/>
      <c r="J16" s="500"/>
    </row>
    <row r="17" spans="1:10" ht="11.25">
      <c r="A17" s="509"/>
      <c r="B17" s="499"/>
      <c r="C17" s="500"/>
      <c r="D17" s="500"/>
      <c r="E17" s="500"/>
      <c r="F17" s="500"/>
      <c r="G17" s="500"/>
      <c r="H17" s="500"/>
      <c r="I17" s="500"/>
      <c r="J17" s="500"/>
    </row>
  </sheetData>
  <sheetProtection/>
  <hyperlinks>
    <hyperlink ref="A1" location="Links_" display="Links"/>
  </hyperlinks>
  <printOptions/>
  <pageMargins left="0.7" right="0.7" top="0.75" bottom="0.75" header="0.3" footer="0.3"/>
  <pageSetup orientation="portrait" paperSize="9" r:id="rId1"/>
</worksheet>
</file>

<file path=xl/worksheets/sheet28.xml><?xml version="1.0" encoding="utf-8"?>
<worksheet xmlns="http://schemas.openxmlformats.org/spreadsheetml/2006/main" xmlns:r="http://schemas.openxmlformats.org/officeDocument/2006/relationships">
  <sheetPr>
    <tabColor theme="3"/>
  </sheetPr>
  <dimension ref="A1:I163"/>
  <sheetViews>
    <sheetView zoomScaleSheetLayoutView="85" zoomScalePageLayoutView="0" workbookViewId="0" topLeftCell="A1">
      <pane xSplit="2" ySplit="1" topLeftCell="C2" activePane="bottomRight" state="frozen"/>
      <selection pane="topLeft" activeCell="B41" sqref="B41"/>
      <selection pane="topRight" activeCell="B41" sqref="B41"/>
      <selection pane="bottomLeft" activeCell="B41" sqref="B41"/>
      <selection pane="bottomRight" activeCell="B23" sqref="B23"/>
    </sheetView>
  </sheetViews>
  <sheetFormatPr defaultColWidth="8.796875" defaultRowHeight="14.25"/>
  <cols>
    <col min="1" max="1" width="3.8984375" style="629" bestFit="1" customWidth="1"/>
    <col min="2" max="2" width="58.8984375" style="464" bestFit="1" customWidth="1"/>
    <col min="3" max="3" width="11.59765625" style="463" bestFit="1" customWidth="1"/>
    <col min="4" max="4" width="4.19921875" style="463" bestFit="1" customWidth="1"/>
    <col min="5" max="5" width="6.09765625" style="463" bestFit="1" customWidth="1"/>
    <col min="6" max="6" width="6" style="464" bestFit="1" customWidth="1"/>
    <col min="7" max="7" width="6.3984375" style="464" bestFit="1" customWidth="1"/>
    <col min="8" max="8" width="6.09765625" style="559" bestFit="1" customWidth="1"/>
    <col min="9" max="9" width="27" style="464" bestFit="1" customWidth="1"/>
    <col min="10" max="16384" width="9" style="464" customWidth="1"/>
  </cols>
  <sheetData>
    <row r="1" spans="1:9" s="532" customFormat="1" ht="11.25">
      <c r="A1" s="600" t="s">
        <v>1582</v>
      </c>
      <c r="B1" s="603" t="s">
        <v>1264</v>
      </c>
      <c r="C1" s="604" t="s">
        <v>1234</v>
      </c>
      <c r="D1" s="604" t="s">
        <v>822</v>
      </c>
      <c r="E1" s="604"/>
      <c r="F1" s="604" t="s">
        <v>1216</v>
      </c>
      <c r="G1" s="604" t="s">
        <v>1237</v>
      </c>
      <c r="H1" s="604" t="s">
        <v>1217</v>
      </c>
      <c r="I1" s="604" t="s">
        <v>497</v>
      </c>
    </row>
    <row r="2" spans="1:9" s="532" customFormat="1" ht="11.25">
      <c r="A2" s="465"/>
      <c r="B2" s="533" t="s">
        <v>114</v>
      </c>
      <c r="C2" s="460" t="s">
        <v>1231</v>
      </c>
      <c r="D2" s="534" t="s">
        <v>1302</v>
      </c>
      <c r="E2" s="462" t="str">
        <f aca="true" t="shared" si="0" ref="E2:E12">CONCATENATE("dim_",D2)</f>
        <v>dim_AS</v>
      </c>
      <c r="F2" s="461" t="s">
        <v>1224</v>
      </c>
      <c r="G2" s="462" t="s">
        <v>1219</v>
      </c>
      <c r="H2" s="420" t="s">
        <v>1238</v>
      </c>
      <c r="I2" s="462"/>
    </row>
    <row r="3" spans="1:9" ht="11.25">
      <c r="A3" s="465"/>
      <c r="B3" s="533" t="s">
        <v>115</v>
      </c>
      <c r="C3" s="460" t="s">
        <v>1231</v>
      </c>
      <c r="D3" s="534" t="s">
        <v>1303</v>
      </c>
      <c r="E3" s="462" t="str">
        <f t="shared" si="0"/>
        <v>dim_LI</v>
      </c>
      <c r="F3" s="461" t="s">
        <v>1224</v>
      </c>
      <c r="G3" s="462" t="s">
        <v>1219</v>
      </c>
      <c r="H3" s="535" t="s">
        <v>1238</v>
      </c>
      <c r="I3" s="459"/>
    </row>
    <row r="4" spans="1:9" ht="11.25">
      <c r="A4" s="465"/>
      <c r="B4" s="487" t="s">
        <v>58</v>
      </c>
      <c r="C4" s="460" t="s">
        <v>1231</v>
      </c>
      <c r="D4" s="534" t="s">
        <v>302</v>
      </c>
      <c r="E4" s="462" t="str">
        <f t="shared" si="0"/>
        <v>dim_EQ</v>
      </c>
      <c r="F4" s="461" t="s">
        <v>1224</v>
      </c>
      <c r="G4" s="462" t="s">
        <v>1219</v>
      </c>
      <c r="H4" s="535"/>
      <c r="I4" s="459"/>
    </row>
    <row r="5" spans="1:9" ht="11.25">
      <c r="A5" s="465"/>
      <c r="B5" s="487" t="s">
        <v>386</v>
      </c>
      <c r="C5" s="460" t="s">
        <v>1231</v>
      </c>
      <c r="D5" s="534" t="s">
        <v>1304</v>
      </c>
      <c r="E5" s="462" t="str">
        <f t="shared" si="0"/>
        <v>dim_LE</v>
      </c>
      <c r="F5" s="461" t="s">
        <v>1224</v>
      </c>
      <c r="G5" s="462" t="s">
        <v>1219</v>
      </c>
      <c r="H5" s="535" t="s">
        <v>1238</v>
      </c>
      <c r="I5" s="459"/>
    </row>
    <row r="6" spans="1:9" ht="11.25">
      <c r="A6" s="465"/>
      <c r="B6" s="487" t="s">
        <v>224</v>
      </c>
      <c r="C6" s="460" t="s">
        <v>1231</v>
      </c>
      <c r="D6" s="534" t="s">
        <v>1305</v>
      </c>
      <c r="E6" s="462" t="str">
        <f t="shared" si="0"/>
        <v>dim_AL</v>
      </c>
      <c r="F6" s="461" t="s">
        <v>1224</v>
      </c>
      <c r="G6" s="462" t="s">
        <v>1219</v>
      </c>
      <c r="H6" s="535"/>
      <c r="I6" s="459"/>
    </row>
    <row r="7" spans="1:9" ht="11.25">
      <c r="A7" s="465"/>
      <c r="B7" s="536" t="s">
        <v>1743</v>
      </c>
      <c r="C7" s="460" t="s">
        <v>1231</v>
      </c>
      <c r="D7" s="534" t="s">
        <v>1306</v>
      </c>
      <c r="E7" s="462" t="str">
        <f t="shared" si="0"/>
        <v>dim_GG</v>
      </c>
      <c r="F7" s="461" t="s">
        <v>1224</v>
      </c>
      <c r="G7" s="462" t="s">
        <v>1219</v>
      </c>
      <c r="H7" s="535"/>
      <c r="I7" s="459"/>
    </row>
    <row r="8" spans="1:9" ht="11.25">
      <c r="A8" s="465"/>
      <c r="B8" s="771" t="s">
        <v>727</v>
      </c>
      <c r="C8" s="772" t="s">
        <v>1231</v>
      </c>
      <c r="D8" s="773" t="s">
        <v>1307</v>
      </c>
      <c r="E8" s="774" t="str">
        <f t="shared" si="0"/>
        <v>dim_GR</v>
      </c>
      <c r="F8" s="775" t="s">
        <v>1224</v>
      </c>
      <c r="G8" s="774" t="s">
        <v>1219</v>
      </c>
      <c r="H8" s="535"/>
      <c r="I8" s="459"/>
    </row>
    <row r="9" spans="1:9" ht="11.25">
      <c r="A9" s="465"/>
      <c r="B9" s="537" t="s">
        <v>580</v>
      </c>
      <c r="C9" s="460" t="s">
        <v>1231</v>
      </c>
      <c r="D9" s="534" t="s">
        <v>1308</v>
      </c>
      <c r="E9" s="462" t="str">
        <f t="shared" si="0"/>
        <v>dim_CH</v>
      </c>
      <c r="F9" s="461" t="s">
        <v>1224</v>
      </c>
      <c r="G9" s="462" t="s">
        <v>1219</v>
      </c>
      <c r="H9" s="535"/>
      <c r="I9" s="459"/>
    </row>
    <row r="10" spans="1:9" ht="11.25">
      <c r="A10" s="465"/>
      <c r="B10" s="537" t="s">
        <v>508</v>
      </c>
      <c r="C10" s="460" t="s">
        <v>1231</v>
      </c>
      <c r="D10" s="534" t="s">
        <v>1309</v>
      </c>
      <c r="E10" s="462" t="str">
        <f t="shared" si="0"/>
        <v>dim_CB</v>
      </c>
      <c r="F10" s="461" t="s">
        <v>1224</v>
      </c>
      <c r="G10" s="462" t="s">
        <v>1219</v>
      </c>
      <c r="H10" s="535"/>
      <c r="I10" s="459"/>
    </row>
    <row r="11" spans="1:9" ht="11.25">
      <c r="A11" s="465"/>
      <c r="B11" s="538" t="s">
        <v>729</v>
      </c>
      <c r="C11" s="460" t="s">
        <v>1231</v>
      </c>
      <c r="D11" s="534" t="s">
        <v>323</v>
      </c>
      <c r="E11" s="462" t="str">
        <f t="shared" si="0"/>
        <v>dim_MA</v>
      </c>
      <c r="F11" s="461" t="s">
        <v>1224</v>
      </c>
      <c r="G11" s="462" t="s">
        <v>1219</v>
      </c>
      <c r="H11" s="535" t="s">
        <v>1238</v>
      </c>
      <c r="I11" s="459"/>
    </row>
    <row r="12" spans="1:9" ht="11.25">
      <c r="A12" s="465"/>
      <c r="B12" s="539" t="s">
        <v>186</v>
      </c>
      <c r="C12" s="460" t="s">
        <v>1231</v>
      </c>
      <c r="D12" s="534" t="s">
        <v>1310</v>
      </c>
      <c r="E12" s="462" t="str">
        <f t="shared" si="0"/>
        <v>dim_DO</v>
      </c>
      <c r="F12" s="461" t="s">
        <v>1224</v>
      </c>
      <c r="G12" s="462" t="s">
        <v>1219</v>
      </c>
      <c r="H12" s="535"/>
      <c r="I12" s="459"/>
    </row>
    <row r="13" spans="1:9" ht="11.25">
      <c r="A13" s="465"/>
      <c r="B13" s="539" t="s">
        <v>174</v>
      </c>
      <c r="C13" s="460" t="s">
        <v>1231</v>
      </c>
      <c r="D13" s="534" t="s">
        <v>1311</v>
      </c>
      <c r="E13" s="462" t="str">
        <f>CONCATENATE("dim_",D13)</f>
        <v>dim_DA</v>
      </c>
      <c r="F13" s="461" t="s">
        <v>1224</v>
      </c>
      <c r="G13" s="462" t="s">
        <v>1219</v>
      </c>
      <c r="H13" s="535"/>
      <c r="I13" s="459"/>
    </row>
    <row r="14" spans="1:9" ht="11.25">
      <c r="A14" s="465">
        <v>0</v>
      </c>
      <c r="B14" s="533" t="s">
        <v>1023</v>
      </c>
      <c r="C14" s="460" t="s">
        <v>1232</v>
      </c>
      <c r="D14" s="534" t="s">
        <v>1069</v>
      </c>
      <c r="E14" s="462" t="str">
        <f>CONCATENATE("mc_",D14)</f>
        <v>mc_x0</v>
      </c>
      <c r="F14" s="461" t="s">
        <v>1224</v>
      </c>
      <c r="G14" s="462" t="s">
        <v>1235</v>
      </c>
      <c r="H14" s="535"/>
      <c r="I14" s="459" t="s">
        <v>1236</v>
      </c>
    </row>
    <row r="15" spans="1:9" ht="11.25">
      <c r="A15" s="465">
        <v>1</v>
      </c>
      <c r="B15" s="533" t="s">
        <v>166</v>
      </c>
      <c r="C15" s="460" t="s">
        <v>1233</v>
      </c>
      <c r="D15" s="534" t="s">
        <v>1070</v>
      </c>
      <c r="E15" s="462" t="str">
        <f aca="true" t="shared" si="1" ref="E15:E78">CONCATENATE("mc_",D15)</f>
        <v>mc_x1</v>
      </c>
      <c r="F15" s="461" t="s">
        <v>1224</v>
      </c>
      <c r="G15" s="462" t="s">
        <v>1235</v>
      </c>
      <c r="H15" s="535"/>
      <c r="I15" s="459"/>
    </row>
    <row r="16" spans="1:9" ht="11.25">
      <c r="A16" s="465">
        <v>2</v>
      </c>
      <c r="B16" s="540" t="s">
        <v>717</v>
      </c>
      <c r="C16" s="460" t="s">
        <v>1233</v>
      </c>
      <c r="D16" s="534" t="s">
        <v>1071</v>
      </c>
      <c r="E16" s="462" t="str">
        <f t="shared" si="1"/>
        <v>mc_x2</v>
      </c>
      <c r="F16" s="461" t="s">
        <v>1224</v>
      </c>
      <c r="G16" s="462" t="s">
        <v>1235</v>
      </c>
      <c r="H16" s="535"/>
      <c r="I16" s="459"/>
    </row>
    <row r="17" spans="1:9" ht="11.25">
      <c r="A17" s="465">
        <v>3</v>
      </c>
      <c r="B17" s="538" t="s">
        <v>124</v>
      </c>
      <c r="C17" s="460" t="s">
        <v>1233</v>
      </c>
      <c r="D17" s="534" t="s">
        <v>1072</v>
      </c>
      <c r="E17" s="462" t="str">
        <f t="shared" si="1"/>
        <v>mc_x3</v>
      </c>
      <c r="F17" s="461" t="s">
        <v>1224</v>
      </c>
      <c r="G17" s="462" t="s">
        <v>1235</v>
      </c>
      <c r="H17" s="535"/>
      <c r="I17" s="459"/>
    </row>
    <row r="18" spans="1:9" ht="11.25">
      <c r="A18" s="465">
        <v>4</v>
      </c>
      <c r="B18" s="487" t="s">
        <v>360</v>
      </c>
      <c r="C18" s="460" t="s">
        <v>1233</v>
      </c>
      <c r="D18" s="534" t="s">
        <v>1073</v>
      </c>
      <c r="E18" s="462" t="str">
        <f t="shared" si="1"/>
        <v>mc_x4</v>
      </c>
      <c r="F18" s="461" t="s">
        <v>1224</v>
      </c>
      <c r="G18" s="462" t="s">
        <v>1235</v>
      </c>
      <c r="H18" s="535"/>
      <c r="I18" s="459"/>
    </row>
    <row r="19" spans="1:9" ht="11.25">
      <c r="A19" s="465">
        <v>5</v>
      </c>
      <c r="B19" s="541" t="s">
        <v>107</v>
      </c>
      <c r="C19" s="460" t="s">
        <v>1233</v>
      </c>
      <c r="D19" s="534" t="s">
        <v>1074</v>
      </c>
      <c r="E19" s="462" t="str">
        <f t="shared" si="1"/>
        <v>mc_x5</v>
      </c>
      <c r="F19" s="461" t="s">
        <v>1224</v>
      </c>
      <c r="G19" s="462" t="s">
        <v>1235</v>
      </c>
      <c r="H19" s="535"/>
      <c r="I19" s="459"/>
    </row>
    <row r="20" spans="1:9" ht="11.25">
      <c r="A20" s="465">
        <v>6</v>
      </c>
      <c r="B20" s="487" t="s">
        <v>359</v>
      </c>
      <c r="C20" s="460" t="s">
        <v>1233</v>
      </c>
      <c r="D20" s="534" t="s">
        <v>1075</v>
      </c>
      <c r="E20" s="462" t="str">
        <f t="shared" si="1"/>
        <v>mc_x6</v>
      </c>
      <c r="F20" s="461" t="s">
        <v>1224</v>
      </c>
      <c r="G20" s="462" t="s">
        <v>1235</v>
      </c>
      <c r="H20" s="535"/>
      <c r="I20" s="459"/>
    </row>
    <row r="21" spans="1:9" ht="11.25">
      <c r="A21" s="465">
        <v>7</v>
      </c>
      <c r="B21" s="487" t="s">
        <v>339</v>
      </c>
      <c r="C21" s="460" t="s">
        <v>1233</v>
      </c>
      <c r="D21" s="534" t="s">
        <v>1076</v>
      </c>
      <c r="E21" s="462" t="str">
        <f t="shared" si="1"/>
        <v>mc_x7</v>
      </c>
      <c r="F21" s="461" t="s">
        <v>1224</v>
      </c>
      <c r="G21" s="462" t="s">
        <v>1235</v>
      </c>
      <c r="H21" s="535" t="s">
        <v>1238</v>
      </c>
      <c r="I21" s="459"/>
    </row>
    <row r="22" spans="1:9" ht="11.25">
      <c r="A22" s="465">
        <v>8</v>
      </c>
      <c r="B22" s="538" t="s">
        <v>128</v>
      </c>
      <c r="C22" s="460" t="s">
        <v>1233</v>
      </c>
      <c r="D22" s="534" t="s">
        <v>1077</v>
      </c>
      <c r="E22" s="462" t="str">
        <f t="shared" si="1"/>
        <v>mc_x8</v>
      </c>
      <c r="F22" s="461" t="s">
        <v>1224</v>
      </c>
      <c r="G22" s="462" t="s">
        <v>1235</v>
      </c>
      <c r="H22" s="535"/>
      <c r="I22" s="459"/>
    </row>
    <row r="23" spans="1:9" ht="11.25">
      <c r="A23" s="465">
        <v>9</v>
      </c>
      <c r="B23" s="538" t="s">
        <v>123</v>
      </c>
      <c r="C23" s="460" t="s">
        <v>1233</v>
      </c>
      <c r="D23" s="534" t="s">
        <v>1078</v>
      </c>
      <c r="E23" s="462" t="str">
        <f t="shared" si="1"/>
        <v>mc_x9</v>
      </c>
      <c r="F23" s="461" t="s">
        <v>1224</v>
      </c>
      <c r="G23" s="462" t="s">
        <v>1235</v>
      </c>
      <c r="H23" s="535"/>
      <c r="I23" s="459"/>
    </row>
    <row r="24" spans="1:9" ht="11.25">
      <c r="A24" s="465">
        <v>10</v>
      </c>
      <c r="B24" s="537" t="s">
        <v>1324</v>
      </c>
      <c r="C24" s="460" t="s">
        <v>1233</v>
      </c>
      <c r="D24" s="534" t="s">
        <v>1079</v>
      </c>
      <c r="E24" s="462" t="str">
        <f t="shared" si="1"/>
        <v>mc_x10</v>
      </c>
      <c r="F24" s="461" t="s">
        <v>1224</v>
      </c>
      <c r="G24" s="462" t="s">
        <v>1235</v>
      </c>
      <c r="H24" s="535"/>
      <c r="I24" s="459"/>
    </row>
    <row r="25" spans="1:9" ht="11.25">
      <c r="A25" s="465">
        <v>11</v>
      </c>
      <c r="B25" s="537" t="s">
        <v>1325</v>
      </c>
      <c r="C25" s="460" t="s">
        <v>1233</v>
      </c>
      <c r="D25" s="534" t="s">
        <v>1080</v>
      </c>
      <c r="E25" s="462" t="str">
        <f t="shared" si="1"/>
        <v>mc_x11</v>
      </c>
      <c r="F25" s="461" t="s">
        <v>1224</v>
      </c>
      <c r="G25" s="462" t="s">
        <v>1235</v>
      </c>
      <c r="H25" s="535"/>
      <c r="I25" s="459"/>
    </row>
    <row r="26" spans="1:9" ht="11.25">
      <c r="A26" s="465">
        <v>12</v>
      </c>
      <c r="B26" s="537" t="s">
        <v>1326</v>
      </c>
      <c r="C26" s="460" t="s">
        <v>1233</v>
      </c>
      <c r="D26" s="534" t="s">
        <v>1081</v>
      </c>
      <c r="E26" s="462" t="str">
        <f t="shared" si="1"/>
        <v>mc_x12</v>
      </c>
      <c r="F26" s="461" t="s">
        <v>1224</v>
      </c>
      <c r="G26" s="462" t="s">
        <v>1235</v>
      </c>
      <c r="H26" s="535"/>
      <c r="I26" s="459"/>
    </row>
    <row r="27" spans="1:9" ht="11.25">
      <c r="A27" s="465">
        <v>13</v>
      </c>
      <c r="B27" s="537" t="s">
        <v>1327</v>
      </c>
      <c r="C27" s="460" t="s">
        <v>1233</v>
      </c>
      <c r="D27" s="534" t="s">
        <v>1082</v>
      </c>
      <c r="E27" s="462" t="str">
        <f t="shared" si="1"/>
        <v>mc_x13</v>
      </c>
      <c r="F27" s="461" t="s">
        <v>1224</v>
      </c>
      <c r="G27" s="462" t="s">
        <v>1235</v>
      </c>
      <c r="H27" s="535"/>
      <c r="I27" s="459"/>
    </row>
    <row r="28" spans="1:9" ht="11.25">
      <c r="A28" s="465">
        <v>14</v>
      </c>
      <c r="B28" s="542" t="s">
        <v>97</v>
      </c>
      <c r="C28" s="460" t="s">
        <v>1233</v>
      </c>
      <c r="D28" s="534" t="s">
        <v>1083</v>
      </c>
      <c r="E28" s="462" t="str">
        <f t="shared" si="1"/>
        <v>mc_x14</v>
      </c>
      <c r="F28" s="461" t="s">
        <v>1224</v>
      </c>
      <c r="G28" s="462" t="s">
        <v>1235</v>
      </c>
      <c r="H28" s="535"/>
      <c r="I28" s="459"/>
    </row>
    <row r="29" spans="1:9" ht="11.25">
      <c r="A29" s="465">
        <v>15</v>
      </c>
      <c r="B29" s="538" t="s">
        <v>1653</v>
      </c>
      <c r="C29" s="460" t="s">
        <v>1233</v>
      </c>
      <c r="D29" s="534" t="s">
        <v>1084</v>
      </c>
      <c r="E29" s="462" t="str">
        <f t="shared" si="1"/>
        <v>mc_x15</v>
      </c>
      <c r="F29" s="461" t="s">
        <v>1224</v>
      </c>
      <c r="G29" s="462" t="s">
        <v>1235</v>
      </c>
      <c r="H29" s="543"/>
      <c r="I29" s="544"/>
    </row>
    <row r="30" spans="1:9" ht="11.25">
      <c r="A30" s="465">
        <v>16</v>
      </c>
      <c r="B30" s="542" t="s">
        <v>1365</v>
      </c>
      <c r="C30" s="460" t="s">
        <v>1233</v>
      </c>
      <c r="D30" s="534" t="s">
        <v>1085</v>
      </c>
      <c r="E30" s="462" t="str">
        <f t="shared" si="1"/>
        <v>mc_x16</v>
      </c>
      <c r="F30" s="461" t="s">
        <v>1224</v>
      </c>
      <c r="G30" s="462" t="s">
        <v>1235</v>
      </c>
      <c r="H30" s="535"/>
      <c r="I30" s="459"/>
    </row>
    <row r="31" spans="1:9" s="545" customFormat="1" ht="11.25">
      <c r="A31" s="465">
        <v>17</v>
      </c>
      <c r="B31" s="541" t="s">
        <v>220</v>
      </c>
      <c r="C31" s="460" t="s">
        <v>1233</v>
      </c>
      <c r="D31" s="534" t="s">
        <v>1086</v>
      </c>
      <c r="E31" s="462" t="str">
        <f t="shared" si="1"/>
        <v>mc_x17</v>
      </c>
      <c r="F31" s="461" t="s">
        <v>1224</v>
      </c>
      <c r="G31" s="462" t="s">
        <v>1235</v>
      </c>
      <c r="H31" s="535"/>
      <c r="I31" s="459"/>
    </row>
    <row r="32" spans="1:9" ht="11.25">
      <c r="A32" s="465">
        <v>18</v>
      </c>
      <c r="B32" s="546" t="s">
        <v>108</v>
      </c>
      <c r="C32" s="460" t="s">
        <v>1233</v>
      </c>
      <c r="D32" s="534" t="s">
        <v>1087</v>
      </c>
      <c r="E32" s="462" t="str">
        <f t="shared" si="1"/>
        <v>mc_x18</v>
      </c>
      <c r="F32" s="461" t="s">
        <v>1224</v>
      </c>
      <c r="G32" s="462" t="s">
        <v>1235</v>
      </c>
      <c r="H32" s="535"/>
      <c r="I32" s="459"/>
    </row>
    <row r="33" spans="1:9" ht="11.25">
      <c r="A33" s="465">
        <v>19</v>
      </c>
      <c r="B33" s="487" t="s">
        <v>22</v>
      </c>
      <c r="C33" s="460" t="s">
        <v>1233</v>
      </c>
      <c r="D33" s="534" t="s">
        <v>1088</v>
      </c>
      <c r="E33" s="462" t="str">
        <f t="shared" si="1"/>
        <v>mc_x19</v>
      </c>
      <c r="F33" s="461" t="s">
        <v>1224</v>
      </c>
      <c r="G33" s="462" t="s">
        <v>1235</v>
      </c>
      <c r="H33" s="535"/>
      <c r="I33" s="459"/>
    </row>
    <row r="34" spans="1:9" ht="11.25">
      <c r="A34" s="465">
        <v>20</v>
      </c>
      <c r="B34" s="538" t="s">
        <v>125</v>
      </c>
      <c r="C34" s="460" t="s">
        <v>1233</v>
      </c>
      <c r="D34" s="534" t="s">
        <v>1089</v>
      </c>
      <c r="E34" s="462" t="str">
        <f t="shared" si="1"/>
        <v>mc_x20</v>
      </c>
      <c r="F34" s="461" t="s">
        <v>1224</v>
      </c>
      <c r="G34" s="462" t="s">
        <v>1235</v>
      </c>
      <c r="H34" s="535"/>
      <c r="I34" s="459"/>
    </row>
    <row r="35" spans="1:9" ht="11.25">
      <c r="A35" s="465">
        <v>21</v>
      </c>
      <c r="B35" s="538" t="s">
        <v>203</v>
      </c>
      <c r="C35" s="460" t="s">
        <v>1233</v>
      </c>
      <c r="D35" s="534" t="s">
        <v>1090</v>
      </c>
      <c r="E35" s="462" t="str">
        <f t="shared" si="1"/>
        <v>mc_x21</v>
      </c>
      <c r="F35" s="461" t="s">
        <v>1224</v>
      </c>
      <c r="G35" s="462" t="s">
        <v>1235</v>
      </c>
      <c r="H35" s="535"/>
      <c r="I35" s="459"/>
    </row>
    <row r="36" spans="1:9" ht="11.25">
      <c r="A36" s="465">
        <v>22</v>
      </c>
      <c r="B36" s="538" t="s">
        <v>130</v>
      </c>
      <c r="C36" s="460" t="s">
        <v>1233</v>
      </c>
      <c r="D36" s="534" t="s">
        <v>1091</v>
      </c>
      <c r="E36" s="462" t="str">
        <f t="shared" si="1"/>
        <v>mc_x22</v>
      </c>
      <c r="F36" s="461" t="s">
        <v>1224</v>
      </c>
      <c r="G36" s="462" t="s">
        <v>1235</v>
      </c>
      <c r="H36" s="535"/>
      <c r="I36" s="459"/>
    </row>
    <row r="37" spans="1:9" ht="11.25">
      <c r="A37" s="465">
        <v>23</v>
      </c>
      <c r="B37" s="547" t="s">
        <v>520</v>
      </c>
      <c r="C37" s="460" t="s">
        <v>1233</v>
      </c>
      <c r="D37" s="534" t="s">
        <v>1092</v>
      </c>
      <c r="E37" s="462" t="str">
        <f t="shared" si="1"/>
        <v>mc_x23</v>
      </c>
      <c r="F37" s="461" t="s">
        <v>1224</v>
      </c>
      <c r="G37" s="462" t="s">
        <v>1235</v>
      </c>
      <c r="H37" s="535"/>
      <c r="I37" s="459"/>
    </row>
    <row r="38" spans="1:9" ht="11.25">
      <c r="A38" s="465">
        <v>24</v>
      </c>
      <c r="B38" s="547" t="s">
        <v>1366</v>
      </c>
      <c r="C38" s="460" t="s">
        <v>1233</v>
      </c>
      <c r="D38" s="534" t="s">
        <v>1093</v>
      </c>
      <c r="E38" s="462" t="str">
        <f t="shared" si="1"/>
        <v>mc_x24</v>
      </c>
      <c r="F38" s="461" t="s">
        <v>1224</v>
      </c>
      <c r="G38" s="462" t="s">
        <v>1235</v>
      </c>
      <c r="H38" s="535"/>
      <c r="I38" s="459"/>
    </row>
    <row r="39" spans="1:9" ht="11.25">
      <c r="A39" s="465">
        <v>25</v>
      </c>
      <c r="B39" s="547" t="s">
        <v>1588</v>
      </c>
      <c r="C39" s="460" t="s">
        <v>1233</v>
      </c>
      <c r="D39" s="534" t="s">
        <v>1094</v>
      </c>
      <c r="E39" s="462" t="str">
        <f t="shared" si="1"/>
        <v>mc_x25</v>
      </c>
      <c r="F39" s="461" t="s">
        <v>1224</v>
      </c>
      <c r="G39" s="462" t="s">
        <v>1235</v>
      </c>
      <c r="H39" s="535"/>
      <c r="I39" s="459"/>
    </row>
    <row r="40" spans="1:9" ht="11.25">
      <c r="A40" s="465">
        <v>26</v>
      </c>
      <c r="B40" s="547" t="s">
        <v>1589</v>
      </c>
      <c r="C40" s="460" t="s">
        <v>1233</v>
      </c>
      <c r="D40" s="534" t="s">
        <v>1095</v>
      </c>
      <c r="E40" s="462" t="str">
        <f t="shared" si="1"/>
        <v>mc_x26</v>
      </c>
      <c r="F40" s="461" t="s">
        <v>1224</v>
      </c>
      <c r="G40" s="462" t="s">
        <v>1235</v>
      </c>
      <c r="H40" s="535"/>
      <c r="I40" s="459"/>
    </row>
    <row r="41" spans="1:9" ht="11.25">
      <c r="A41" s="465">
        <v>27</v>
      </c>
      <c r="B41" s="547" t="s">
        <v>1367</v>
      </c>
      <c r="C41" s="460" t="s">
        <v>1233</v>
      </c>
      <c r="D41" s="534" t="s">
        <v>1096</v>
      </c>
      <c r="E41" s="462" t="str">
        <f t="shared" si="1"/>
        <v>mc_x27</v>
      </c>
      <c r="F41" s="461" t="s">
        <v>1224</v>
      </c>
      <c r="G41" s="462" t="s">
        <v>1235</v>
      </c>
      <c r="H41" s="535"/>
      <c r="I41" s="459"/>
    </row>
    <row r="42" spans="1:9" ht="11.25">
      <c r="A42" s="465">
        <v>28</v>
      </c>
      <c r="B42" s="547" t="s">
        <v>1344</v>
      </c>
      <c r="C42" s="460" t="s">
        <v>1233</v>
      </c>
      <c r="D42" s="534" t="s">
        <v>1097</v>
      </c>
      <c r="E42" s="462" t="str">
        <f t="shared" si="1"/>
        <v>mc_x28</v>
      </c>
      <c r="F42" s="461" t="s">
        <v>1224</v>
      </c>
      <c r="G42" s="462" t="s">
        <v>1235</v>
      </c>
      <c r="H42" s="535"/>
      <c r="I42" s="459"/>
    </row>
    <row r="43" spans="1:9" ht="11.25">
      <c r="A43" s="465">
        <v>29</v>
      </c>
      <c r="B43" s="547" t="s">
        <v>1343</v>
      </c>
      <c r="C43" s="460" t="s">
        <v>1233</v>
      </c>
      <c r="D43" s="534" t="s">
        <v>1098</v>
      </c>
      <c r="E43" s="462" t="str">
        <f t="shared" si="1"/>
        <v>mc_x29</v>
      </c>
      <c r="F43" s="461" t="s">
        <v>1224</v>
      </c>
      <c r="G43" s="462" t="s">
        <v>1235</v>
      </c>
      <c r="H43" s="535" t="s">
        <v>1238</v>
      </c>
      <c r="I43" s="459"/>
    </row>
    <row r="44" spans="1:9" ht="11.25">
      <c r="A44" s="465">
        <v>30</v>
      </c>
      <c r="B44" s="548" t="s">
        <v>1591</v>
      </c>
      <c r="C44" s="460" t="s">
        <v>1233</v>
      </c>
      <c r="D44" s="534" t="s">
        <v>1099</v>
      </c>
      <c r="E44" s="462" t="str">
        <f t="shared" si="1"/>
        <v>mc_x30</v>
      </c>
      <c r="F44" s="461" t="s">
        <v>1224</v>
      </c>
      <c r="G44" s="462" t="s">
        <v>1235</v>
      </c>
      <c r="H44" s="535"/>
      <c r="I44" s="459"/>
    </row>
    <row r="45" spans="1:9" ht="11.25">
      <c r="A45" s="465">
        <v>31</v>
      </c>
      <c r="B45" s="549" t="s">
        <v>1592</v>
      </c>
      <c r="C45" s="460" t="s">
        <v>1233</v>
      </c>
      <c r="D45" s="534" t="s">
        <v>1100</v>
      </c>
      <c r="E45" s="462" t="str">
        <f t="shared" si="1"/>
        <v>mc_x31</v>
      </c>
      <c r="F45" s="461" t="s">
        <v>1224</v>
      </c>
      <c r="G45" s="462" t="s">
        <v>1235</v>
      </c>
      <c r="H45" s="535"/>
      <c r="I45" s="459"/>
    </row>
    <row r="46" spans="1:9" ht="11.25">
      <c r="A46" s="465">
        <v>32</v>
      </c>
      <c r="B46" s="487" t="s">
        <v>23</v>
      </c>
      <c r="C46" s="460" t="s">
        <v>1233</v>
      </c>
      <c r="D46" s="534" t="s">
        <v>1101</v>
      </c>
      <c r="E46" s="462" t="str">
        <f t="shared" si="1"/>
        <v>mc_x32</v>
      </c>
      <c r="F46" s="461" t="s">
        <v>1224</v>
      </c>
      <c r="G46" s="462" t="s">
        <v>1235</v>
      </c>
      <c r="H46" s="535"/>
      <c r="I46" s="459"/>
    </row>
    <row r="47" spans="1:9" ht="11.25">
      <c r="A47" s="465">
        <v>33</v>
      </c>
      <c r="B47" s="539" t="s">
        <v>172</v>
      </c>
      <c r="C47" s="460" t="s">
        <v>1233</v>
      </c>
      <c r="D47" s="534" t="s">
        <v>1102</v>
      </c>
      <c r="E47" s="462" t="str">
        <f t="shared" si="1"/>
        <v>mc_x33</v>
      </c>
      <c r="F47" s="461" t="s">
        <v>1224</v>
      </c>
      <c r="G47" s="462" t="s">
        <v>1235</v>
      </c>
      <c r="H47" s="535"/>
      <c r="I47" s="459"/>
    </row>
    <row r="48" spans="1:9" ht="11.25">
      <c r="A48" s="465">
        <v>34</v>
      </c>
      <c r="B48" s="539" t="s">
        <v>173</v>
      </c>
      <c r="C48" s="460" t="s">
        <v>1233</v>
      </c>
      <c r="D48" s="534" t="s">
        <v>1103</v>
      </c>
      <c r="E48" s="462" t="str">
        <f t="shared" si="1"/>
        <v>mc_x34</v>
      </c>
      <c r="F48" s="461" t="s">
        <v>1224</v>
      </c>
      <c r="G48" s="462" t="s">
        <v>1235</v>
      </c>
      <c r="H48" s="535"/>
      <c r="I48" s="459"/>
    </row>
    <row r="49" spans="1:9" ht="11.25">
      <c r="A49" s="465">
        <v>35</v>
      </c>
      <c r="B49" s="546" t="s">
        <v>12</v>
      </c>
      <c r="C49" s="460" t="s">
        <v>1233</v>
      </c>
      <c r="D49" s="534" t="s">
        <v>1104</v>
      </c>
      <c r="E49" s="462" t="str">
        <f t="shared" si="1"/>
        <v>mc_x35</v>
      </c>
      <c r="F49" s="461" t="s">
        <v>1224</v>
      </c>
      <c r="G49" s="462" t="s">
        <v>1235</v>
      </c>
      <c r="H49" s="535"/>
      <c r="I49" s="459"/>
    </row>
    <row r="50" spans="1:9" ht="11.25">
      <c r="A50" s="465">
        <v>36</v>
      </c>
      <c r="B50" s="487" t="s">
        <v>549</v>
      </c>
      <c r="C50" s="460" t="s">
        <v>1233</v>
      </c>
      <c r="D50" s="534" t="s">
        <v>1105</v>
      </c>
      <c r="E50" s="462" t="str">
        <f t="shared" si="1"/>
        <v>mc_x36</v>
      </c>
      <c r="F50" s="461" t="s">
        <v>1224</v>
      </c>
      <c r="G50" s="462" t="s">
        <v>1235</v>
      </c>
      <c r="H50" s="535"/>
      <c r="I50" s="459"/>
    </row>
    <row r="51" spans="1:9" ht="11.25">
      <c r="A51" s="465">
        <v>37</v>
      </c>
      <c r="B51" s="546" t="s">
        <v>1379</v>
      </c>
      <c r="C51" s="460" t="s">
        <v>1233</v>
      </c>
      <c r="D51" s="534" t="s">
        <v>1106</v>
      </c>
      <c r="E51" s="462" t="str">
        <f t="shared" si="1"/>
        <v>mc_x37</v>
      </c>
      <c r="F51" s="461" t="s">
        <v>1224</v>
      </c>
      <c r="G51" s="462" t="s">
        <v>1235</v>
      </c>
      <c r="H51" s="535"/>
      <c r="I51" s="459"/>
    </row>
    <row r="52" spans="1:9" ht="11.25">
      <c r="A52" s="465">
        <v>38</v>
      </c>
      <c r="B52" s="546" t="s">
        <v>1380</v>
      </c>
      <c r="C52" s="460" t="s">
        <v>1233</v>
      </c>
      <c r="D52" s="534" t="s">
        <v>1107</v>
      </c>
      <c r="E52" s="462" t="str">
        <f t="shared" si="1"/>
        <v>mc_x38</v>
      </c>
      <c r="F52" s="461" t="s">
        <v>1224</v>
      </c>
      <c r="G52" s="462" t="s">
        <v>1235</v>
      </c>
      <c r="H52" s="535"/>
      <c r="I52" s="459"/>
    </row>
    <row r="53" spans="1:9" ht="11.25">
      <c r="A53" s="465">
        <v>39</v>
      </c>
      <c r="B53" s="487" t="s">
        <v>1369</v>
      </c>
      <c r="C53" s="460" t="s">
        <v>1233</v>
      </c>
      <c r="D53" s="534" t="s">
        <v>1108</v>
      </c>
      <c r="E53" s="462" t="str">
        <f t="shared" si="1"/>
        <v>mc_x39</v>
      </c>
      <c r="F53" s="461" t="s">
        <v>1224</v>
      </c>
      <c r="G53" s="462" t="s">
        <v>1235</v>
      </c>
      <c r="H53" s="535"/>
      <c r="I53" s="459"/>
    </row>
    <row r="54" spans="1:9" ht="11.25">
      <c r="A54" s="465">
        <v>40</v>
      </c>
      <c r="B54" s="550" t="s">
        <v>1370</v>
      </c>
      <c r="C54" s="460" t="s">
        <v>1233</v>
      </c>
      <c r="D54" s="534" t="s">
        <v>1109</v>
      </c>
      <c r="E54" s="462" t="str">
        <f t="shared" si="1"/>
        <v>mc_x40</v>
      </c>
      <c r="F54" s="461" t="s">
        <v>1224</v>
      </c>
      <c r="G54" s="462" t="s">
        <v>1235</v>
      </c>
      <c r="H54" s="535"/>
      <c r="I54" s="459"/>
    </row>
    <row r="55" spans="1:9" ht="11.25">
      <c r="A55" s="465">
        <v>41</v>
      </c>
      <c r="B55" s="551" t="s">
        <v>1371</v>
      </c>
      <c r="C55" s="460" t="s">
        <v>1233</v>
      </c>
      <c r="D55" s="534" t="s">
        <v>1110</v>
      </c>
      <c r="E55" s="462" t="str">
        <f t="shared" si="1"/>
        <v>mc_x41</v>
      </c>
      <c r="F55" s="461" t="s">
        <v>1224</v>
      </c>
      <c r="G55" s="462" t="s">
        <v>1235</v>
      </c>
      <c r="H55" s="535"/>
      <c r="I55" s="459"/>
    </row>
    <row r="56" spans="1:9" ht="11.25">
      <c r="A56" s="465">
        <v>42</v>
      </c>
      <c r="B56" s="487" t="s">
        <v>13</v>
      </c>
      <c r="C56" s="460" t="s">
        <v>1233</v>
      </c>
      <c r="D56" s="534" t="s">
        <v>1111</v>
      </c>
      <c r="E56" s="462" t="str">
        <f t="shared" si="1"/>
        <v>mc_x42</v>
      </c>
      <c r="F56" s="461" t="s">
        <v>1224</v>
      </c>
      <c r="G56" s="462" t="s">
        <v>1235</v>
      </c>
      <c r="H56" s="535"/>
      <c r="I56" s="459"/>
    </row>
    <row r="57" spans="1:9" ht="11.25">
      <c r="A57" s="465">
        <v>43</v>
      </c>
      <c r="B57" s="540" t="s">
        <v>1328</v>
      </c>
      <c r="C57" s="460" t="s">
        <v>1233</v>
      </c>
      <c r="D57" s="534" t="s">
        <v>1112</v>
      </c>
      <c r="E57" s="462" t="str">
        <f t="shared" si="1"/>
        <v>mc_x43</v>
      </c>
      <c r="F57" s="461" t="s">
        <v>1224</v>
      </c>
      <c r="G57" s="462" t="s">
        <v>1235</v>
      </c>
      <c r="H57" s="535"/>
      <c r="I57" s="459"/>
    </row>
    <row r="58" spans="1:9" ht="11.25">
      <c r="A58" s="465">
        <v>44</v>
      </c>
      <c r="B58" s="540" t="s">
        <v>1329</v>
      </c>
      <c r="C58" s="460" t="s">
        <v>1233</v>
      </c>
      <c r="D58" s="534" t="s">
        <v>1113</v>
      </c>
      <c r="E58" s="462" t="str">
        <f t="shared" si="1"/>
        <v>mc_x44</v>
      </c>
      <c r="F58" s="461" t="s">
        <v>1224</v>
      </c>
      <c r="G58" s="462" t="s">
        <v>1235</v>
      </c>
      <c r="H58" s="535"/>
      <c r="I58" s="459"/>
    </row>
    <row r="59" spans="1:9" ht="11.25">
      <c r="A59" s="465">
        <v>45</v>
      </c>
      <c r="B59" s="533" t="s">
        <v>1330</v>
      </c>
      <c r="C59" s="460" t="s">
        <v>1233</v>
      </c>
      <c r="D59" s="534" t="s">
        <v>1114</v>
      </c>
      <c r="E59" s="462" t="str">
        <f t="shared" si="1"/>
        <v>mc_x45</v>
      </c>
      <c r="F59" s="461" t="s">
        <v>1224</v>
      </c>
      <c r="G59" s="462" t="s">
        <v>1235</v>
      </c>
      <c r="H59" s="535"/>
      <c r="I59" s="459"/>
    </row>
    <row r="60" spans="1:9" ht="11.25">
      <c r="A60" s="465">
        <v>46</v>
      </c>
      <c r="B60" s="487" t="s">
        <v>315</v>
      </c>
      <c r="C60" s="460" t="s">
        <v>1233</v>
      </c>
      <c r="D60" s="534" t="s">
        <v>1115</v>
      </c>
      <c r="E60" s="462" t="str">
        <f t="shared" si="1"/>
        <v>mc_x46</v>
      </c>
      <c r="F60" s="461" t="s">
        <v>1224</v>
      </c>
      <c r="G60" s="462" t="s">
        <v>1235</v>
      </c>
      <c r="H60" s="535"/>
      <c r="I60" s="459"/>
    </row>
    <row r="61" spans="1:9" ht="11.25">
      <c r="A61" s="465">
        <v>47</v>
      </c>
      <c r="B61" s="538" t="s">
        <v>1331</v>
      </c>
      <c r="C61" s="460" t="s">
        <v>1233</v>
      </c>
      <c r="D61" s="534" t="s">
        <v>1116</v>
      </c>
      <c r="E61" s="462" t="str">
        <f t="shared" si="1"/>
        <v>mc_x47</v>
      </c>
      <c r="F61" s="461" t="s">
        <v>1224</v>
      </c>
      <c r="G61" s="462" t="s">
        <v>1235</v>
      </c>
      <c r="H61" s="535"/>
      <c r="I61" s="459"/>
    </row>
    <row r="62" spans="1:9" ht="11.25">
      <c r="A62" s="465">
        <v>48</v>
      </c>
      <c r="B62" s="552" t="s">
        <v>705</v>
      </c>
      <c r="C62" s="460" t="s">
        <v>1233</v>
      </c>
      <c r="D62" s="534" t="s">
        <v>1117</v>
      </c>
      <c r="E62" s="462" t="str">
        <f t="shared" si="1"/>
        <v>mc_x48</v>
      </c>
      <c r="F62" s="461" t="s">
        <v>1224</v>
      </c>
      <c r="G62" s="462" t="s">
        <v>1235</v>
      </c>
      <c r="H62" s="535"/>
      <c r="I62" s="459"/>
    </row>
    <row r="63" spans="1:9" ht="11.25">
      <c r="A63" s="465">
        <v>49</v>
      </c>
      <c r="B63" s="552" t="s">
        <v>1603</v>
      </c>
      <c r="C63" s="460" t="s">
        <v>1233</v>
      </c>
      <c r="D63" s="534" t="s">
        <v>1118</v>
      </c>
      <c r="E63" s="462" t="str">
        <f t="shared" si="1"/>
        <v>mc_x49</v>
      </c>
      <c r="F63" s="461" t="s">
        <v>1224</v>
      </c>
      <c r="G63" s="462" t="s">
        <v>1235</v>
      </c>
      <c r="H63" s="535"/>
      <c r="I63" s="459"/>
    </row>
    <row r="64" spans="1:9" ht="11.25">
      <c r="A64" s="465">
        <v>50</v>
      </c>
      <c r="B64" s="552" t="s">
        <v>1602</v>
      </c>
      <c r="C64" s="460" t="s">
        <v>1233</v>
      </c>
      <c r="D64" s="534" t="s">
        <v>1119</v>
      </c>
      <c r="E64" s="462" t="str">
        <f t="shared" si="1"/>
        <v>mc_x50</v>
      </c>
      <c r="F64" s="461" t="s">
        <v>1224</v>
      </c>
      <c r="G64" s="462" t="s">
        <v>1235</v>
      </c>
      <c r="H64" s="535"/>
      <c r="I64" s="459"/>
    </row>
    <row r="65" spans="1:9" ht="11.25">
      <c r="A65" s="465">
        <v>51</v>
      </c>
      <c r="B65" s="487" t="s">
        <v>36</v>
      </c>
      <c r="C65" s="460" t="s">
        <v>1233</v>
      </c>
      <c r="D65" s="534" t="s">
        <v>1120</v>
      </c>
      <c r="E65" s="462" t="str">
        <f t="shared" si="1"/>
        <v>mc_x51</v>
      </c>
      <c r="F65" s="461" t="s">
        <v>1224</v>
      </c>
      <c r="G65" s="462" t="s">
        <v>1235</v>
      </c>
      <c r="H65" s="535"/>
      <c r="I65" s="459"/>
    </row>
    <row r="66" spans="1:9" ht="11.25">
      <c r="A66" s="465">
        <v>52</v>
      </c>
      <c r="B66" s="552" t="s">
        <v>8</v>
      </c>
      <c r="C66" s="460" t="s">
        <v>1233</v>
      </c>
      <c r="D66" s="534" t="s">
        <v>1121</v>
      </c>
      <c r="E66" s="462" t="str">
        <f t="shared" si="1"/>
        <v>mc_x52</v>
      </c>
      <c r="F66" s="461" t="s">
        <v>1224</v>
      </c>
      <c r="G66" s="462" t="s">
        <v>1235</v>
      </c>
      <c r="H66" s="535"/>
      <c r="I66" s="459"/>
    </row>
    <row r="67" spans="1:9" ht="11.25">
      <c r="A67" s="465">
        <v>53</v>
      </c>
      <c r="B67" s="552" t="s">
        <v>348</v>
      </c>
      <c r="C67" s="460" t="s">
        <v>1233</v>
      </c>
      <c r="D67" s="534" t="s">
        <v>1122</v>
      </c>
      <c r="E67" s="462" t="str">
        <f t="shared" si="1"/>
        <v>mc_x53</v>
      </c>
      <c r="F67" s="461" t="s">
        <v>1224</v>
      </c>
      <c r="G67" s="462" t="s">
        <v>1235</v>
      </c>
      <c r="H67" s="535"/>
      <c r="I67" s="459"/>
    </row>
    <row r="68" spans="1:9" ht="11.25">
      <c r="A68" s="465">
        <v>54</v>
      </c>
      <c r="B68" s="487" t="s">
        <v>1033</v>
      </c>
      <c r="C68" s="460" t="s">
        <v>1233</v>
      </c>
      <c r="D68" s="534" t="s">
        <v>1123</v>
      </c>
      <c r="E68" s="462" t="str">
        <f t="shared" si="1"/>
        <v>mc_x54</v>
      </c>
      <c r="F68" s="461" t="s">
        <v>1224</v>
      </c>
      <c r="G68" s="462" t="s">
        <v>1235</v>
      </c>
      <c r="H68" s="535"/>
      <c r="I68" s="459"/>
    </row>
    <row r="69" spans="1:9" ht="11.25">
      <c r="A69" s="465">
        <v>55</v>
      </c>
      <c r="B69" s="538" t="s">
        <v>133</v>
      </c>
      <c r="C69" s="460" t="s">
        <v>1233</v>
      </c>
      <c r="D69" s="534" t="s">
        <v>1124</v>
      </c>
      <c r="E69" s="462" t="str">
        <f t="shared" si="1"/>
        <v>mc_x55</v>
      </c>
      <c r="F69" s="461" t="s">
        <v>1224</v>
      </c>
      <c r="G69" s="462" t="s">
        <v>1235</v>
      </c>
      <c r="H69" s="535"/>
      <c r="I69" s="459"/>
    </row>
    <row r="70" spans="1:9" ht="11.25">
      <c r="A70" s="465">
        <v>56</v>
      </c>
      <c r="B70" s="542" t="s">
        <v>93</v>
      </c>
      <c r="C70" s="460" t="s">
        <v>1233</v>
      </c>
      <c r="D70" s="534" t="s">
        <v>1125</v>
      </c>
      <c r="E70" s="462" t="str">
        <f t="shared" si="1"/>
        <v>mc_x56</v>
      </c>
      <c r="F70" s="461" t="s">
        <v>1224</v>
      </c>
      <c r="G70" s="462" t="s">
        <v>1235</v>
      </c>
      <c r="H70" s="535"/>
      <c r="I70" s="459"/>
    </row>
    <row r="71" spans="1:9" ht="11.25">
      <c r="A71" s="465">
        <v>57</v>
      </c>
      <c r="B71" s="536" t="s">
        <v>79</v>
      </c>
      <c r="C71" s="460" t="s">
        <v>1233</v>
      </c>
      <c r="D71" s="534" t="s">
        <v>1126</v>
      </c>
      <c r="E71" s="462" t="str">
        <f t="shared" si="1"/>
        <v>mc_x57</v>
      </c>
      <c r="F71" s="461" t="s">
        <v>1224</v>
      </c>
      <c r="G71" s="462" t="s">
        <v>1235</v>
      </c>
      <c r="H71" s="535"/>
      <c r="I71" s="459"/>
    </row>
    <row r="72" spans="1:9" ht="11.25">
      <c r="A72" s="465">
        <v>58</v>
      </c>
      <c r="B72" s="487" t="s">
        <v>1035</v>
      </c>
      <c r="C72" s="460" t="s">
        <v>1233</v>
      </c>
      <c r="D72" s="534" t="s">
        <v>1127</v>
      </c>
      <c r="E72" s="462" t="str">
        <f t="shared" si="1"/>
        <v>mc_x58</v>
      </c>
      <c r="F72" s="461" t="s">
        <v>1224</v>
      </c>
      <c r="G72" s="462" t="s">
        <v>1235</v>
      </c>
      <c r="H72" s="535"/>
      <c r="I72" s="459"/>
    </row>
    <row r="73" spans="1:9" ht="11.25">
      <c r="A73" s="465">
        <v>59</v>
      </c>
      <c r="B73" s="487" t="s">
        <v>1372</v>
      </c>
      <c r="C73" s="460" t="s">
        <v>1233</v>
      </c>
      <c r="D73" s="534" t="s">
        <v>1128</v>
      </c>
      <c r="E73" s="462" t="str">
        <f t="shared" si="1"/>
        <v>mc_x59</v>
      </c>
      <c r="F73" s="461" t="s">
        <v>1224</v>
      </c>
      <c r="G73" s="462" t="s">
        <v>1235</v>
      </c>
      <c r="H73" s="535"/>
      <c r="I73" s="459"/>
    </row>
    <row r="74" spans="1:9" ht="11.25">
      <c r="A74" s="465">
        <v>60</v>
      </c>
      <c r="B74" s="487" t="s">
        <v>1375</v>
      </c>
      <c r="C74" s="460" t="s">
        <v>1233</v>
      </c>
      <c r="D74" s="534" t="s">
        <v>1129</v>
      </c>
      <c r="E74" s="462" t="str">
        <f>CONCATENATE("mc_",D74)</f>
        <v>mc_x60</v>
      </c>
      <c r="F74" s="461" t="s">
        <v>1224</v>
      </c>
      <c r="G74" s="462" t="s">
        <v>1235</v>
      </c>
      <c r="H74" s="535"/>
      <c r="I74" s="459"/>
    </row>
    <row r="75" spans="1:9" ht="11.25">
      <c r="A75" s="465">
        <v>61</v>
      </c>
      <c r="B75" s="553" t="s">
        <v>135</v>
      </c>
      <c r="C75" s="460" t="s">
        <v>1233</v>
      </c>
      <c r="D75" s="534" t="s">
        <v>1130</v>
      </c>
      <c r="E75" s="462" t="str">
        <f t="shared" si="1"/>
        <v>mc_x61</v>
      </c>
      <c r="F75" s="461" t="s">
        <v>1224</v>
      </c>
      <c r="G75" s="462" t="s">
        <v>1235</v>
      </c>
      <c r="H75" s="535"/>
      <c r="I75" s="459"/>
    </row>
    <row r="76" spans="1:9" ht="11.25">
      <c r="A76" s="465">
        <v>62</v>
      </c>
      <c r="B76" s="522" t="s">
        <v>358</v>
      </c>
      <c r="C76" s="460" t="s">
        <v>1233</v>
      </c>
      <c r="D76" s="534" t="s">
        <v>1131</v>
      </c>
      <c r="E76" s="462" t="str">
        <f t="shared" si="1"/>
        <v>mc_x62</v>
      </c>
      <c r="F76" s="461" t="s">
        <v>1224</v>
      </c>
      <c r="G76" s="462" t="s">
        <v>1235</v>
      </c>
      <c r="H76" s="535"/>
      <c r="I76" s="459"/>
    </row>
    <row r="77" spans="1:9" ht="11.25">
      <c r="A77" s="465">
        <v>63</v>
      </c>
      <c r="B77" s="539" t="s">
        <v>206</v>
      </c>
      <c r="C77" s="460" t="s">
        <v>1233</v>
      </c>
      <c r="D77" s="534" t="s">
        <v>1132</v>
      </c>
      <c r="E77" s="462" t="str">
        <f t="shared" si="1"/>
        <v>mc_x63</v>
      </c>
      <c r="F77" s="461" t="s">
        <v>1224</v>
      </c>
      <c r="G77" s="462" t="s">
        <v>1235</v>
      </c>
      <c r="H77" s="535"/>
      <c r="I77" s="459"/>
    </row>
    <row r="78" spans="1:9" ht="11.25">
      <c r="A78" s="465">
        <v>64</v>
      </c>
      <c r="B78" s="487" t="s">
        <v>25</v>
      </c>
      <c r="C78" s="460" t="s">
        <v>1233</v>
      </c>
      <c r="D78" s="534" t="s">
        <v>1133</v>
      </c>
      <c r="E78" s="462" t="str">
        <f t="shared" si="1"/>
        <v>mc_x64</v>
      </c>
      <c r="F78" s="461" t="s">
        <v>1224</v>
      </c>
      <c r="G78" s="462" t="s">
        <v>1235</v>
      </c>
      <c r="H78" s="535"/>
      <c r="I78" s="459"/>
    </row>
    <row r="79" spans="1:9" ht="11.25">
      <c r="A79" s="465">
        <v>65</v>
      </c>
      <c r="B79" s="538" t="s">
        <v>131</v>
      </c>
      <c r="C79" s="460" t="s">
        <v>1233</v>
      </c>
      <c r="D79" s="534" t="s">
        <v>1134</v>
      </c>
      <c r="E79" s="462" t="str">
        <f aca="true" t="shared" si="2" ref="E79:E140">CONCATENATE("mc_",D79)</f>
        <v>mc_x65</v>
      </c>
      <c r="F79" s="461" t="s">
        <v>1224</v>
      </c>
      <c r="G79" s="462" t="s">
        <v>1235</v>
      </c>
      <c r="H79" s="535"/>
      <c r="I79" s="459"/>
    </row>
    <row r="80" spans="1:9" ht="11.25">
      <c r="A80" s="465">
        <v>66</v>
      </c>
      <c r="B80" s="487" t="s">
        <v>19</v>
      </c>
      <c r="C80" s="460" t="s">
        <v>1233</v>
      </c>
      <c r="D80" s="534" t="s">
        <v>1135</v>
      </c>
      <c r="E80" s="462" t="str">
        <f t="shared" si="2"/>
        <v>mc_x66</v>
      </c>
      <c r="F80" s="461" t="s">
        <v>1224</v>
      </c>
      <c r="G80" s="462" t="s">
        <v>1235</v>
      </c>
      <c r="H80" s="535"/>
      <c r="I80" s="459"/>
    </row>
    <row r="81" spans="1:9" ht="11.25">
      <c r="A81" s="465">
        <v>67</v>
      </c>
      <c r="B81" s="487" t="s">
        <v>44</v>
      </c>
      <c r="C81" s="460" t="s">
        <v>1233</v>
      </c>
      <c r="D81" s="534" t="s">
        <v>1136</v>
      </c>
      <c r="E81" s="462" t="str">
        <f t="shared" si="2"/>
        <v>mc_x67</v>
      </c>
      <c r="F81" s="461" t="s">
        <v>1224</v>
      </c>
      <c r="G81" s="462" t="s">
        <v>1235</v>
      </c>
      <c r="H81" s="535"/>
      <c r="I81" s="459"/>
    </row>
    <row r="82" spans="1:9" ht="11.25">
      <c r="A82" s="465">
        <v>68</v>
      </c>
      <c r="B82" s="533" t="s">
        <v>24</v>
      </c>
      <c r="C82" s="460" t="s">
        <v>1233</v>
      </c>
      <c r="D82" s="534" t="s">
        <v>1137</v>
      </c>
      <c r="E82" s="462" t="str">
        <f t="shared" si="2"/>
        <v>mc_x68</v>
      </c>
      <c r="F82" s="461" t="s">
        <v>1224</v>
      </c>
      <c r="G82" s="462" t="s">
        <v>1235</v>
      </c>
      <c r="H82" s="535"/>
      <c r="I82" s="459"/>
    </row>
    <row r="83" spans="1:9" ht="11.25">
      <c r="A83" s="465">
        <v>69</v>
      </c>
      <c r="B83" s="538" t="s">
        <v>121</v>
      </c>
      <c r="C83" s="460" t="s">
        <v>1233</v>
      </c>
      <c r="D83" s="534" t="s">
        <v>1138</v>
      </c>
      <c r="E83" s="462" t="str">
        <f t="shared" si="2"/>
        <v>mc_x69</v>
      </c>
      <c r="F83" s="461" t="s">
        <v>1224</v>
      </c>
      <c r="G83" s="462" t="s">
        <v>1235</v>
      </c>
      <c r="H83" s="535"/>
      <c r="I83" s="459"/>
    </row>
    <row r="84" spans="1:9" ht="11.25">
      <c r="A84" s="465">
        <v>70</v>
      </c>
      <c r="B84" s="487" t="s">
        <v>32</v>
      </c>
      <c r="C84" s="460" t="s">
        <v>1233</v>
      </c>
      <c r="D84" s="534" t="s">
        <v>1139</v>
      </c>
      <c r="E84" s="462" t="str">
        <f t="shared" si="2"/>
        <v>mc_x70</v>
      </c>
      <c r="F84" s="461" t="s">
        <v>1224</v>
      </c>
      <c r="G84" s="462" t="s">
        <v>1235</v>
      </c>
      <c r="H84" s="535"/>
      <c r="I84" s="459"/>
    </row>
    <row r="85" spans="1:9" ht="11.25">
      <c r="A85" s="465">
        <v>71</v>
      </c>
      <c r="B85" s="536" t="s">
        <v>134</v>
      </c>
      <c r="C85" s="460" t="s">
        <v>1233</v>
      </c>
      <c r="D85" s="534" t="s">
        <v>1140</v>
      </c>
      <c r="E85" s="462" t="str">
        <f t="shared" si="2"/>
        <v>mc_x71</v>
      </c>
      <c r="F85" s="461" t="s">
        <v>1224</v>
      </c>
      <c r="G85" s="462" t="s">
        <v>1235</v>
      </c>
      <c r="H85" s="535"/>
      <c r="I85" s="459"/>
    </row>
    <row r="86" spans="1:9" ht="11.25">
      <c r="A86" s="465">
        <v>72</v>
      </c>
      <c r="B86" s="487" t="s">
        <v>899</v>
      </c>
      <c r="C86" s="460" t="s">
        <v>1233</v>
      </c>
      <c r="D86" s="534" t="s">
        <v>1141</v>
      </c>
      <c r="E86" s="462" t="str">
        <f t="shared" si="2"/>
        <v>mc_x72</v>
      </c>
      <c r="F86" s="461" t="s">
        <v>1224</v>
      </c>
      <c r="G86" s="462" t="s">
        <v>1235</v>
      </c>
      <c r="H86" s="535"/>
      <c r="I86" s="459"/>
    </row>
    <row r="87" spans="1:9" ht="11.25">
      <c r="A87" s="465">
        <v>73</v>
      </c>
      <c r="B87" s="547" t="s">
        <v>10</v>
      </c>
      <c r="C87" s="460" t="s">
        <v>1233</v>
      </c>
      <c r="D87" s="534" t="s">
        <v>1142</v>
      </c>
      <c r="E87" s="462" t="str">
        <f t="shared" si="2"/>
        <v>mc_x73</v>
      </c>
      <c r="F87" s="461" t="s">
        <v>1224</v>
      </c>
      <c r="G87" s="462" t="s">
        <v>1235</v>
      </c>
      <c r="H87" s="535"/>
      <c r="I87" s="459"/>
    </row>
    <row r="88" spans="1:9" ht="11.25">
      <c r="A88" s="465">
        <v>74</v>
      </c>
      <c r="B88" s="542" t="s">
        <v>215</v>
      </c>
      <c r="C88" s="460" t="s">
        <v>1233</v>
      </c>
      <c r="D88" s="534" t="s">
        <v>1143</v>
      </c>
      <c r="E88" s="462" t="str">
        <f t="shared" si="2"/>
        <v>mc_x74</v>
      </c>
      <c r="F88" s="461" t="s">
        <v>1224</v>
      </c>
      <c r="G88" s="462" t="s">
        <v>1235</v>
      </c>
      <c r="H88" s="535"/>
      <c r="I88" s="459"/>
    </row>
    <row r="89" spans="1:9" ht="11.25">
      <c r="A89" s="465">
        <v>75</v>
      </c>
      <c r="B89" s="541" t="s">
        <v>221</v>
      </c>
      <c r="C89" s="460" t="s">
        <v>1233</v>
      </c>
      <c r="D89" s="534" t="s">
        <v>1352</v>
      </c>
      <c r="E89" s="462" t="str">
        <f t="shared" si="2"/>
        <v>mc_x75</v>
      </c>
      <c r="F89" s="461" t="s">
        <v>1224</v>
      </c>
      <c r="G89" s="462" t="s">
        <v>1235</v>
      </c>
      <c r="H89" s="535"/>
      <c r="I89" s="459"/>
    </row>
    <row r="90" spans="1:9" ht="11.25">
      <c r="A90" s="465">
        <v>76</v>
      </c>
      <c r="B90" s="487" t="s">
        <v>361</v>
      </c>
      <c r="C90" s="460" t="s">
        <v>1233</v>
      </c>
      <c r="D90" s="534" t="s">
        <v>1353</v>
      </c>
      <c r="E90" s="462" t="str">
        <f t="shared" si="2"/>
        <v>mc_x76</v>
      </c>
      <c r="F90" s="461" t="s">
        <v>1224</v>
      </c>
      <c r="G90" s="462" t="s">
        <v>1235</v>
      </c>
      <c r="H90" s="535"/>
      <c r="I90" s="459"/>
    </row>
    <row r="91" spans="1:9" ht="11.25">
      <c r="A91" s="465">
        <v>77</v>
      </c>
      <c r="B91" s="533" t="s">
        <v>1034</v>
      </c>
      <c r="C91" s="460" t="s">
        <v>1233</v>
      </c>
      <c r="D91" s="534" t="s">
        <v>1144</v>
      </c>
      <c r="E91" s="462" t="str">
        <f t="shared" si="2"/>
        <v>mc_x77</v>
      </c>
      <c r="F91" s="461" t="s">
        <v>1224</v>
      </c>
      <c r="G91" s="462" t="s">
        <v>1235</v>
      </c>
      <c r="H91" s="535"/>
      <c r="I91" s="459"/>
    </row>
    <row r="92" spans="1:9" ht="11.25">
      <c r="A92" s="465">
        <v>78</v>
      </c>
      <c r="B92" s="542" t="s">
        <v>216</v>
      </c>
      <c r="C92" s="460" t="s">
        <v>1233</v>
      </c>
      <c r="D92" s="534" t="s">
        <v>1145</v>
      </c>
      <c r="E92" s="462" t="str">
        <f t="shared" si="2"/>
        <v>mc_x78</v>
      </c>
      <c r="F92" s="461" t="s">
        <v>1224</v>
      </c>
      <c r="G92" s="462" t="s">
        <v>1235</v>
      </c>
      <c r="H92" s="535"/>
      <c r="I92" s="459"/>
    </row>
    <row r="93" spans="1:9" ht="11.25">
      <c r="A93" s="465">
        <v>79</v>
      </c>
      <c r="B93" s="533" t="s">
        <v>6</v>
      </c>
      <c r="C93" s="460" t="s">
        <v>1233</v>
      </c>
      <c r="D93" s="534" t="s">
        <v>1146</v>
      </c>
      <c r="E93" s="462" t="str">
        <f t="shared" si="2"/>
        <v>mc_x79</v>
      </c>
      <c r="F93" s="461" t="s">
        <v>1224</v>
      </c>
      <c r="G93" s="462" t="s">
        <v>1235</v>
      </c>
      <c r="H93" s="535"/>
      <c r="I93" s="459"/>
    </row>
    <row r="94" spans="1:9" ht="11.25">
      <c r="A94" s="465">
        <v>80</v>
      </c>
      <c r="B94" s="542" t="s">
        <v>1334</v>
      </c>
      <c r="C94" s="460" t="s">
        <v>1233</v>
      </c>
      <c r="D94" s="534" t="s">
        <v>1147</v>
      </c>
      <c r="E94" s="462" t="str">
        <f t="shared" si="2"/>
        <v>mc_x80</v>
      </c>
      <c r="F94" s="461" t="s">
        <v>1224</v>
      </c>
      <c r="G94" s="462" t="s">
        <v>1235</v>
      </c>
      <c r="H94" s="535"/>
      <c r="I94" s="459"/>
    </row>
    <row r="95" spans="1:9" ht="11.25">
      <c r="A95" s="465">
        <v>81</v>
      </c>
      <c r="B95" s="542" t="s">
        <v>92</v>
      </c>
      <c r="C95" s="460" t="s">
        <v>1233</v>
      </c>
      <c r="D95" s="534" t="s">
        <v>1148</v>
      </c>
      <c r="E95" s="462" t="str">
        <f t="shared" si="2"/>
        <v>mc_x81</v>
      </c>
      <c r="F95" s="461" t="s">
        <v>1224</v>
      </c>
      <c r="G95" s="462" t="s">
        <v>1235</v>
      </c>
      <c r="H95" s="535"/>
      <c r="I95" s="459"/>
    </row>
    <row r="96" spans="1:9" ht="11.25">
      <c r="A96" s="465">
        <v>82</v>
      </c>
      <c r="B96" s="536" t="s">
        <v>156</v>
      </c>
      <c r="C96" s="460" t="s">
        <v>1233</v>
      </c>
      <c r="D96" s="534" t="s">
        <v>1149</v>
      </c>
      <c r="E96" s="462" t="str">
        <f t="shared" si="2"/>
        <v>mc_x82</v>
      </c>
      <c r="F96" s="461" t="s">
        <v>1224</v>
      </c>
      <c r="G96" s="462" t="s">
        <v>1235</v>
      </c>
      <c r="H96" s="535"/>
      <c r="I96" s="459"/>
    </row>
    <row r="97" spans="1:9" ht="11.25">
      <c r="A97" s="465">
        <v>83</v>
      </c>
      <c r="B97" s="541" t="s">
        <v>558</v>
      </c>
      <c r="C97" s="460" t="s">
        <v>1233</v>
      </c>
      <c r="D97" s="534" t="s">
        <v>1150</v>
      </c>
      <c r="E97" s="462" t="str">
        <f t="shared" si="2"/>
        <v>mc_x83</v>
      </c>
      <c r="F97" s="461" t="s">
        <v>1224</v>
      </c>
      <c r="G97" s="462" t="s">
        <v>1235</v>
      </c>
      <c r="H97" s="535"/>
      <c r="I97" s="459"/>
    </row>
    <row r="98" spans="1:9" ht="11.25">
      <c r="A98" s="465">
        <v>84</v>
      </c>
      <c r="B98" s="487" t="s">
        <v>896</v>
      </c>
      <c r="C98" s="460" t="s">
        <v>1233</v>
      </c>
      <c r="D98" s="534" t="s">
        <v>1151</v>
      </c>
      <c r="E98" s="462" t="str">
        <f t="shared" si="2"/>
        <v>mc_x84</v>
      </c>
      <c r="F98" s="461" t="s">
        <v>1224</v>
      </c>
      <c r="G98" s="462" t="s">
        <v>1235</v>
      </c>
      <c r="H98" s="535"/>
      <c r="I98" s="459"/>
    </row>
    <row r="99" spans="1:9" ht="11.25">
      <c r="A99" s="465">
        <v>85</v>
      </c>
      <c r="B99" s="554" t="s">
        <v>1044</v>
      </c>
      <c r="C99" s="460" t="s">
        <v>1233</v>
      </c>
      <c r="D99" s="534" t="s">
        <v>1152</v>
      </c>
      <c r="E99" s="462" t="str">
        <f t="shared" si="2"/>
        <v>mc_x85</v>
      </c>
      <c r="F99" s="461" t="s">
        <v>1224</v>
      </c>
      <c r="G99" s="462" t="s">
        <v>1235</v>
      </c>
      <c r="H99" s="535"/>
      <c r="I99" s="459"/>
    </row>
    <row r="100" spans="1:9" ht="11.25">
      <c r="A100" s="465">
        <v>86</v>
      </c>
      <c r="B100" s="538" t="s">
        <v>127</v>
      </c>
      <c r="C100" s="460" t="s">
        <v>1233</v>
      </c>
      <c r="D100" s="534" t="s">
        <v>1153</v>
      </c>
      <c r="E100" s="462" t="str">
        <f t="shared" si="2"/>
        <v>mc_x86</v>
      </c>
      <c r="F100" s="461" t="s">
        <v>1224</v>
      </c>
      <c r="G100" s="462" t="s">
        <v>1235</v>
      </c>
      <c r="H100" s="535"/>
      <c r="I100" s="459"/>
    </row>
    <row r="101" spans="1:9" ht="11.25">
      <c r="A101" s="465">
        <v>87</v>
      </c>
      <c r="B101" s="487" t="s">
        <v>1046</v>
      </c>
      <c r="C101" s="460" t="s">
        <v>1233</v>
      </c>
      <c r="D101" s="534" t="s">
        <v>1354</v>
      </c>
      <c r="E101" s="462" t="str">
        <f t="shared" si="2"/>
        <v>mc_x87</v>
      </c>
      <c r="F101" s="461" t="s">
        <v>1224</v>
      </c>
      <c r="G101" s="462" t="s">
        <v>1235</v>
      </c>
      <c r="H101" s="535"/>
      <c r="I101" s="459"/>
    </row>
    <row r="102" spans="1:9" ht="11.25">
      <c r="A102" s="465">
        <v>89</v>
      </c>
      <c r="B102" s="538" t="s">
        <v>204</v>
      </c>
      <c r="C102" s="460" t="s">
        <v>1233</v>
      </c>
      <c r="D102" s="534" t="s">
        <v>1154</v>
      </c>
      <c r="E102" s="462" t="str">
        <f t="shared" si="2"/>
        <v>mc_x89</v>
      </c>
      <c r="F102" s="461" t="s">
        <v>1224</v>
      </c>
      <c r="G102" s="462" t="s">
        <v>1235</v>
      </c>
      <c r="H102" s="535"/>
      <c r="I102" s="459"/>
    </row>
    <row r="103" spans="1:9" ht="11.25">
      <c r="A103" s="465">
        <v>90</v>
      </c>
      <c r="B103" s="487" t="s">
        <v>28</v>
      </c>
      <c r="C103" s="460" t="s">
        <v>1233</v>
      </c>
      <c r="D103" s="534" t="s">
        <v>1155</v>
      </c>
      <c r="E103" s="462" t="str">
        <f t="shared" si="2"/>
        <v>mc_x90</v>
      </c>
      <c r="F103" s="461" t="s">
        <v>1224</v>
      </c>
      <c r="G103" s="462" t="s">
        <v>1235</v>
      </c>
      <c r="H103" s="535"/>
      <c r="I103" s="459"/>
    </row>
    <row r="104" spans="1:9" ht="11.25">
      <c r="A104" s="465">
        <v>91</v>
      </c>
      <c r="B104" s="487" t="s">
        <v>41</v>
      </c>
      <c r="C104" s="460" t="s">
        <v>1233</v>
      </c>
      <c r="D104" s="534" t="s">
        <v>1156</v>
      </c>
      <c r="E104" s="462" t="str">
        <f t="shared" si="2"/>
        <v>mc_x91</v>
      </c>
      <c r="F104" s="461" t="s">
        <v>1224</v>
      </c>
      <c r="G104" s="462" t="s">
        <v>1235</v>
      </c>
      <c r="H104" s="535"/>
      <c r="I104" s="459"/>
    </row>
    <row r="105" spans="1:9" ht="11.25">
      <c r="A105" s="465">
        <v>92</v>
      </c>
      <c r="B105" s="538" t="s">
        <v>1618</v>
      </c>
      <c r="C105" s="460" t="s">
        <v>1233</v>
      </c>
      <c r="D105" s="534" t="s">
        <v>1157</v>
      </c>
      <c r="E105" s="462" t="str">
        <f t="shared" si="2"/>
        <v>mc_x92</v>
      </c>
      <c r="F105" s="461" t="s">
        <v>1224</v>
      </c>
      <c r="G105" s="462" t="s">
        <v>1235</v>
      </c>
      <c r="H105" s="535"/>
      <c r="I105" s="459"/>
    </row>
    <row r="106" spans="1:9" ht="11.25">
      <c r="A106" s="465">
        <v>94</v>
      </c>
      <c r="B106" s="542" t="s">
        <v>96</v>
      </c>
      <c r="C106" s="460" t="s">
        <v>1233</v>
      </c>
      <c r="D106" s="534" t="s">
        <v>1158</v>
      </c>
      <c r="E106" s="462" t="str">
        <f t="shared" si="2"/>
        <v>mc_x94</v>
      </c>
      <c r="F106" s="461" t="s">
        <v>1224</v>
      </c>
      <c r="G106" s="462" t="s">
        <v>1235</v>
      </c>
      <c r="H106" s="535"/>
      <c r="I106" s="459"/>
    </row>
    <row r="107" spans="1:9" ht="11.25">
      <c r="A107" s="465">
        <v>95</v>
      </c>
      <c r="B107" s="538" t="s">
        <v>481</v>
      </c>
      <c r="C107" s="460" t="s">
        <v>1233</v>
      </c>
      <c r="D107" s="534" t="s">
        <v>1159</v>
      </c>
      <c r="E107" s="462" t="str">
        <f t="shared" si="2"/>
        <v>mc_x95</v>
      </c>
      <c r="F107" s="461" t="s">
        <v>1224</v>
      </c>
      <c r="G107" s="462" t="s">
        <v>1235</v>
      </c>
      <c r="H107" s="535"/>
      <c r="I107" s="459"/>
    </row>
    <row r="108" spans="1:9" ht="11.25">
      <c r="A108" s="465">
        <v>96</v>
      </c>
      <c r="B108" s="538" t="s">
        <v>482</v>
      </c>
      <c r="C108" s="460" t="s">
        <v>1233</v>
      </c>
      <c r="D108" s="534" t="s">
        <v>1160</v>
      </c>
      <c r="E108" s="462" t="str">
        <f t="shared" si="2"/>
        <v>mc_x96</v>
      </c>
      <c r="F108" s="461" t="s">
        <v>1224</v>
      </c>
      <c r="G108" s="462" t="s">
        <v>1235</v>
      </c>
      <c r="H108" s="535"/>
      <c r="I108" s="459"/>
    </row>
    <row r="109" spans="1:9" ht="11.25">
      <c r="A109" s="465">
        <v>97</v>
      </c>
      <c r="B109" s="487" t="s">
        <v>350</v>
      </c>
      <c r="C109" s="460" t="s">
        <v>1233</v>
      </c>
      <c r="D109" s="534" t="s">
        <v>1161</v>
      </c>
      <c r="E109" s="462" t="str">
        <f t="shared" si="2"/>
        <v>mc_x97</v>
      </c>
      <c r="F109" s="461" t="s">
        <v>1224</v>
      </c>
      <c r="G109" s="462" t="s">
        <v>1235</v>
      </c>
      <c r="H109" s="535"/>
      <c r="I109" s="459"/>
    </row>
    <row r="110" spans="1:9" ht="11.25">
      <c r="A110" s="465">
        <v>98</v>
      </c>
      <c r="B110" s="487" t="s">
        <v>33</v>
      </c>
      <c r="C110" s="460" t="s">
        <v>1233</v>
      </c>
      <c r="D110" s="534" t="s">
        <v>1162</v>
      </c>
      <c r="E110" s="462" t="str">
        <f t="shared" si="2"/>
        <v>mc_x98</v>
      </c>
      <c r="F110" s="461" t="s">
        <v>1224</v>
      </c>
      <c r="G110" s="462" t="s">
        <v>1235</v>
      </c>
      <c r="H110" s="535"/>
      <c r="I110" s="459"/>
    </row>
    <row r="111" spans="1:9" ht="11.25">
      <c r="A111" s="465">
        <v>99</v>
      </c>
      <c r="B111" s="538" t="s">
        <v>129</v>
      </c>
      <c r="C111" s="460" t="s">
        <v>1233</v>
      </c>
      <c r="D111" s="534" t="s">
        <v>1163</v>
      </c>
      <c r="E111" s="462" t="str">
        <f t="shared" si="2"/>
        <v>mc_x99</v>
      </c>
      <c r="F111" s="461" t="s">
        <v>1224</v>
      </c>
      <c r="G111" s="462" t="s">
        <v>1235</v>
      </c>
      <c r="H111" s="535"/>
      <c r="I111" s="459"/>
    </row>
    <row r="112" spans="1:9" ht="11.25">
      <c r="A112" s="465">
        <v>100</v>
      </c>
      <c r="B112" s="487" t="s">
        <v>898</v>
      </c>
      <c r="C112" s="460" t="s">
        <v>1233</v>
      </c>
      <c r="D112" s="534" t="s">
        <v>1164</v>
      </c>
      <c r="E112" s="462" t="str">
        <f t="shared" si="2"/>
        <v>mc_x100</v>
      </c>
      <c r="F112" s="461" t="s">
        <v>1224</v>
      </c>
      <c r="G112" s="462" t="s">
        <v>1235</v>
      </c>
      <c r="H112" s="535"/>
      <c r="I112" s="459"/>
    </row>
    <row r="113" spans="1:9" ht="11.25">
      <c r="A113" s="465">
        <v>101</v>
      </c>
      <c r="B113" s="538" t="s">
        <v>202</v>
      </c>
      <c r="C113" s="460" t="s">
        <v>1233</v>
      </c>
      <c r="D113" s="534" t="s">
        <v>1165</v>
      </c>
      <c r="E113" s="462" t="str">
        <f t="shared" si="2"/>
        <v>mc_x101</v>
      </c>
      <c r="F113" s="461" t="s">
        <v>1224</v>
      </c>
      <c r="G113" s="462" t="s">
        <v>1235</v>
      </c>
      <c r="H113" s="535"/>
      <c r="I113" s="459"/>
    </row>
    <row r="114" spans="1:9" ht="11.25">
      <c r="A114" s="465">
        <v>102</v>
      </c>
      <c r="B114" s="487" t="s">
        <v>895</v>
      </c>
      <c r="C114" s="460" t="s">
        <v>1233</v>
      </c>
      <c r="D114" s="534" t="s">
        <v>1166</v>
      </c>
      <c r="E114" s="462" t="str">
        <f t="shared" si="2"/>
        <v>mc_x102</v>
      </c>
      <c r="F114" s="461" t="s">
        <v>1224</v>
      </c>
      <c r="G114" s="462" t="s">
        <v>1235</v>
      </c>
      <c r="H114" s="535"/>
      <c r="I114" s="459"/>
    </row>
    <row r="115" spans="1:9" ht="11.25">
      <c r="A115" s="465">
        <v>103</v>
      </c>
      <c r="B115" s="487" t="s">
        <v>43</v>
      </c>
      <c r="C115" s="460" t="s">
        <v>1233</v>
      </c>
      <c r="D115" s="534" t="s">
        <v>1167</v>
      </c>
      <c r="E115" s="462" t="str">
        <f t="shared" si="2"/>
        <v>mc_x103</v>
      </c>
      <c r="F115" s="461" t="s">
        <v>1224</v>
      </c>
      <c r="G115" s="462" t="s">
        <v>1235</v>
      </c>
      <c r="H115" s="535"/>
      <c r="I115" s="459"/>
    </row>
    <row r="116" spans="1:9" ht="11.25">
      <c r="A116" s="465">
        <v>104</v>
      </c>
      <c r="B116" s="555" t="s">
        <v>248</v>
      </c>
      <c r="C116" s="460" t="s">
        <v>1233</v>
      </c>
      <c r="D116" s="534" t="s">
        <v>1168</v>
      </c>
      <c r="E116" s="462" t="str">
        <f t="shared" si="2"/>
        <v>mc_x104</v>
      </c>
      <c r="F116" s="461" t="s">
        <v>1224</v>
      </c>
      <c r="G116" s="462" t="s">
        <v>1235</v>
      </c>
      <c r="H116" s="535"/>
      <c r="I116" s="459"/>
    </row>
    <row r="117" spans="1:9" ht="11.25">
      <c r="A117" s="465">
        <v>105</v>
      </c>
      <c r="B117" s="487" t="s">
        <v>26</v>
      </c>
      <c r="C117" s="460" t="s">
        <v>1233</v>
      </c>
      <c r="D117" s="534" t="s">
        <v>1169</v>
      </c>
      <c r="E117" s="462" t="str">
        <f t="shared" si="2"/>
        <v>mc_x105</v>
      </c>
      <c r="F117" s="461" t="s">
        <v>1224</v>
      </c>
      <c r="G117" s="462" t="s">
        <v>1235</v>
      </c>
      <c r="H117" s="535"/>
      <c r="I117" s="459"/>
    </row>
    <row r="118" spans="1:9" ht="11.25">
      <c r="A118" s="465">
        <v>106</v>
      </c>
      <c r="B118" s="487" t="s">
        <v>27</v>
      </c>
      <c r="C118" s="460" t="s">
        <v>1233</v>
      </c>
      <c r="D118" s="534" t="s">
        <v>1170</v>
      </c>
      <c r="E118" s="462" t="str">
        <f t="shared" si="2"/>
        <v>mc_x106</v>
      </c>
      <c r="F118" s="461" t="s">
        <v>1224</v>
      </c>
      <c r="G118" s="462" t="s">
        <v>1235</v>
      </c>
      <c r="H118" s="535"/>
      <c r="I118" s="459"/>
    </row>
    <row r="119" spans="1:9" ht="11.25">
      <c r="A119" s="465">
        <v>107</v>
      </c>
      <c r="B119" s="556" t="s">
        <v>1376</v>
      </c>
      <c r="C119" s="460" t="s">
        <v>1233</v>
      </c>
      <c r="D119" s="534" t="s">
        <v>1171</v>
      </c>
      <c r="E119" s="462" t="str">
        <f t="shared" si="2"/>
        <v>mc_x107</v>
      </c>
      <c r="F119" s="461" t="s">
        <v>1224</v>
      </c>
      <c r="G119" s="462" t="s">
        <v>1235</v>
      </c>
      <c r="H119" s="535"/>
      <c r="I119" s="459"/>
    </row>
    <row r="120" spans="1:9" ht="11.25">
      <c r="A120" s="465">
        <v>108</v>
      </c>
      <c r="B120" s="556" t="s">
        <v>1377</v>
      </c>
      <c r="C120" s="460" t="s">
        <v>1233</v>
      </c>
      <c r="D120" s="534" t="s">
        <v>1172</v>
      </c>
      <c r="E120" s="462" t="str">
        <f t="shared" si="2"/>
        <v>mc_x108</v>
      </c>
      <c r="F120" s="461" t="s">
        <v>1224</v>
      </c>
      <c r="G120" s="462" t="s">
        <v>1235</v>
      </c>
      <c r="H120" s="535"/>
      <c r="I120" s="459"/>
    </row>
    <row r="121" spans="1:9" ht="11.25">
      <c r="A121" s="465">
        <v>109</v>
      </c>
      <c r="B121" s="556" t="s">
        <v>1378</v>
      </c>
      <c r="C121" s="460" t="s">
        <v>1233</v>
      </c>
      <c r="D121" s="534" t="s">
        <v>1173</v>
      </c>
      <c r="E121" s="462" t="str">
        <f t="shared" si="2"/>
        <v>mc_x109</v>
      </c>
      <c r="F121" s="461" t="s">
        <v>1224</v>
      </c>
      <c r="G121" s="462" t="s">
        <v>1235</v>
      </c>
      <c r="H121" s="535"/>
      <c r="I121" s="459"/>
    </row>
    <row r="122" spans="1:9" ht="11.25">
      <c r="A122" s="465">
        <v>110</v>
      </c>
      <c r="B122" s="487" t="s">
        <v>111</v>
      </c>
      <c r="C122" s="460" t="s">
        <v>1233</v>
      </c>
      <c r="D122" s="534" t="s">
        <v>1174</v>
      </c>
      <c r="E122" s="462" t="str">
        <f t="shared" si="2"/>
        <v>mc_x110</v>
      </c>
      <c r="F122" s="461" t="s">
        <v>1224</v>
      </c>
      <c r="G122" s="462" t="s">
        <v>1235</v>
      </c>
      <c r="H122" s="535" t="s">
        <v>1238</v>
      </c>
      <c r="I122" s="459"/>
    </row>
    <row r="123" spans="1:9" ht="11.25">
      <c r="A123" s="465">
        <v>111</v>
      </c>
      <c r="B123" s="487" t="s">
        <v>1373</v>
      </c>
      <c r="C123" s="460" t="s">
        <v>1233</v>
      </c>
      <c r="D123" s="534" t="s">
        <v>1175</v>
      </c>
      <c r="E123" s="462" t="str">
        <f t="shared" si="2"/>
        <v>mc_x111</v>
      </c>
      <c r="F123" s="461" t="s">
        <v>1224</v>
      </c>
      <c r="G123" s="462" t="s">
        <v>1235</v>
      </c>
      <c r="H123" s="535"/>
      <c r="I123" s="459"/>
    </row>
    <row r="124" spans="1:9" ht="11.25">
      <c r="A124" s="465">
        <v>112</v>
      </c>
      <c r="B124" s="487" t="s">
        <v>40</v>
      </c>
      <c r="C124" s="460" t="s">
        <v>1233</v>
      </c>
      <c r="D124" s="534" t="s">
        <v>1176</v>
      </c>
      <c r="E124" s="462" t="str">
        <f t="shared" si="2"/>
        <v>mc_x112</v>
      </c>
      <c r="F124" s="461" t="s">
        <v>1224</v>
      </c>
      <c r="G124" s="462" t="s">
        <v>1235</v>
      </c>
      <c r="H124" s="535"/>
      <c r="I124" s="459"/>
    </row>
    <row r="125" spans="1:9" ht="11.25">
      <c r="A125" s="465">
        <v>113</v>
      </c>
      <c r="B125" s="539" t="s">
        <v>1010</v>
      </c>
      <c r="C125" s="460" t="s">
        <v>1233</v>
      </c>
      <c r="D125" s="534" t="s">
        <v>1177</v>
      </c>
      <c r="E125" s="462" t="str">
        <f t="shared" si="2"/>
        <v>mc_x113</v>
      </c>
      <c r="F125" s="461" t="s">
        <v>1224</v>
      </c>
      <c r="G125" s="462" t="s">
        <v>1235</v>
      </c>
      <c r="H125" s="535"/>
      <c r="I125" s="459"/>
    </row>
    <row r="126" spans="1:9" ht="11.25">
      <c r="A126" s="465">
        <v>114</v>
      </c>
      <c r="B126" s="487" t="s">
        <v>1009</v>
      </c>
      <c r="C126" s="460" t="s">
        <v>1233</v>
      </c>
      <c r="D126" s="534" t="s">
        <v>1178</v>
      </c>
      <c r="E126" s="462" t="str">
        <f t="shared" si="2"/>
        <v>mc_x114</v>
      </c>
      <c r="F126" s="461" t="s">
        <v>1224</v>
      </c>
      <c r="G126" s="462" t="s">
        <v>1235</v>
      </c>
      <c r="H126" s="535"/>
      <c r="I126" s="459"/>
    </row>
    <row r="127" spans="1:9" ht="11.25">
      <c r="A127" s="465">
        <v>115</v>
      </c>
      <c r="B127" s="487" t="s">
        <v>897</v>
      </c>
      <c r="C127" s="460" t="s">
        <v>1233</v>
      </c>
      <c r="D127" s="534" t="s">
        <v>1179</v>
      </c>
      <c r="E127" s="462" t="str">
        <f t="shared" si="2"/>
        <v>mc_x115</v>
      </c>
      <c r="F127" s="461" t="s">
        <v>1224</v>
      </c>
      <c r="G127" s="462" t="s">
        <v>1235</v>
      </c>
      <c r="H127" s="535"/>
      <c r="I127" s="459"/>
    </row>
    <row r="128" spans="1:9" ht="11.25">
      <c r="A128" s="465">
        <v>116</v>
      </c>
      <c r="B128" s="487" t="s">
        <v>38</v>
      </c>
      <c r="C128" s="460" t="s">
        <v>1233</v>
      </c>
      <c r="D128" s="534" t="s">
        <v>1180</v>
      </c>
      <c r="E128" s="462" t="str">
        <f t="shared" si="2"/>
        <v>mc_x116</v>
      </c>
      <c r="F128" s="461" t="s">
        <v>1224</v>
      </c>
      <c r="G128" s="462" t="s">
        <v>1235</v>
      </c>
      <c r="H128" s="535"/>
      <c r="I128" s="459"/>
    </row>
    <row r="129" spans="1:9" ht="11.25">
      <c r="A129" s="465">
        <v>117</v>
      </c>
      <c r="B129" s="542" t="s">
        <v>94</v>
      </c>
      <c r="C129" s="460" t="s">
        <v>1233</v>
      </c>
      <c r="D129" s="534" t="s">
        <v>1181</v>
      </c>
      <c r="E129" s="462" t="str">
        <f t="shared" si="2"/>
        <v>mc_x117</v>
      </c>
      <c r="F129" s="461" t="s">
        <v>1224</v>
      </c>
      <c r="G129" s="462" t="s">
        <v>1235</v>
      </c>
      <c r="H129" s="535" t="s">
        <v>1238</v>
      </c>
      <c r="I129" s="459"/>
    </row>
    <row r="130" spans="1:9" ht="11.25">
      <c r="A130" s="465">
        <v>118</v>
      </c>
      <c r="B130" s="557" t="s">
        <v>178</v>
      </c>
      <c r="C130" s="460" t="s">
        <v>1233</v>
      </c>
      <c r="D130" s="534" t="s">
        <v>1182</v>
      </c>
      <c r="E130" s="462" t="str">
        <f t="shared" si="2"/>
        <v>mc_x118</v>
      </c>
      <c r="F130" s="461" t="s">
        <v>1224</v>
      </c>
      <c r="G130" s="462" t="s">
        <v>1235</v>
      </c>
      <c r="H130" s="535"/>
      <c r="I130" s="459"/>
    </row>
    <row r="131" spans="1:9" ht="11.25">
      <c r="A131" s="465">
        <v>119</v>
      </c>
      <c r="B131" s="538" t="s">
        <v>120</v>
      </c>
      <c r="C131" s="460" t="s">
        <v>1233</v>
      </c>
      <c r="D131" s="534" t="s">
        <v>1183</v>
      </c>
      <c r="E131" s="462" t="str">
        <f t="shared" si="2"/>
        <v>mc_x119</v>
      </c>
      <c r="F131" s="461" t="s">
        <v>1224</v>
      </c>
      <c r="G131" s="462" t="s">
        <v>1235</v>
      </c>
      <c r="H131" s="535"/>
      <c r="I131" s="459"/>
    </row>
    <row r="132" spans="1:9" ht="11.25">
      <c r="A132" s="465">
        <v>120</v>
      </c>
      <c r="B132" s="538" t="s">
        <v>583</v>
      </c>
      <c r="C132" s="460" t="s">
        <v>1233</v>
      </c>
      <c r="D132" s="534" t="s">
        <v>1184</v>
      </c>
      <c r="E132" s="462" t="str">
        <f t="shared" si="2"/>
        <v>mc_x120</v>
      </c>
      <c r="F132" s="461" t="s">
        <v>1224</v>
      </c>
      <c r="G132" s="462" t="s">
        <v>1235</v>
      </c>
      <c r="H132" s="535" t="s">
        <v>1238</v>
      </c>
      <c r="I132" s="459"/>
    </row>
    <row r="133" spans="1:9" ht="11.25">
      <c r="A133" s="465">
        <v>121</v>
      </c>
      <c r="B133" s="487" t="s">
        <v>1374</v>
      </c>
      <c r="C133" s="460" t="s">
        <v>1233</v>
      </c>
      <c r="D133" s="534" t="s">
        <v>1185</v>
      </c>
      <c r="E133" s="462" t="str">
        <f t="shared" si="2"/>
        <v>mc_x121</v>
      </c>
      <c r="F133" s="461" t="s">
        <v>1224</v>
      </c>
      <c r="G133" s="462" t="s">
        <v>1235</v>
      </c>
      <c r="H133" s="535"/>
      <c r="I133" s="459"/>
    </row>
    <row r="134" spans="1:9" ht="11.25">
      <c r="A134" s="465">
        <v>122</v>
      </c>
      <c r="B134" s="487" t="s">
        <v>362</v>
      </c>
      <c r="C134" s="460" t="s">
        <v>1233</v>
      </c>
      <c r="D134" s="534" t="s">
        <v>1186</v>
      </c>
      <c r="E134" s="462" t="str">
        <f t="shared" si="2"/>
        <v>mc_x122</v>
      </c>
      <c r="F134" s="461" t="s">
        <v>1224</v>
      </c>
      <c r="G134" s="462" t="s">
        <v>1235</v>
      </c>
      <c r="H134" s="535"/>
      <c r="I134" s="459"/>
    </row>
    <row r="135" spans="1:9" ht="11.25">
      <c r="A135" s="465">
        <v>123</v>
      </c>
      <c r="B135" s="487" t="s">
        <v>35</v>
      </c>
      <c r="C135" s="460" t="s">
        <v>1233</v>
      </c>
      <c r="D135" s="534" t="s">
        <v>1187</v>
      </c>
      <c r="E135" s="462" t="str">
        <f t="shared" si="2"/>
        <v>mc_x123</v>
      </c>
      <c r="F135" s="461" t="s">
        <v>1224</v>
      </c>
      <c r="G135" s="462" t="s">
        <v>1235</v>
      </c>
      <c r="H135" s="535"/>
      <c r="I135" s="459"/>
    </row>
    <row r="136" spans="1:9" ht="11.25">
      <c r="A136" s="465">
        <v>124</v>
      </c>
      <c r="B136" s="556" t="s">
        <v>11</v>
      </c>
      <c r="C136" s="460" t="s">
        <v>1233</v>
      </c>
      <c r="D136" s="534" t="s">
        <v>1188</v>
      </c>
      <c r="E136" s="462" t="str">
        <f t="shared" si="2"/>
        <v>mc_x124</v>
      </c>
      <c r="F136" s="461" t="s">
        <v>1224</v>
      </c>
      <c r="G136" s="462" t="s">
        <v>1235</v>
      </c>
      <c r="H136" s="535"/>
      <c r="I136" s="459"/>
    </row>
    <row r="137" spans="1:9" ht="11.25">
      <c r="A137" s="465">
        <v>125</v>
      </c>
      <c r="B137" s="538" t="s">
        <v>331</v>
      </c>
      <c r="C137" s="460" t="s">
        <v>1233</v>
      </c>
      <c r="D137" s="534" t="s">
        <v>1189</v>
      </c>
      <c r="E137" s="462" t="str">
        <f t="shared" si="2"/>
        <v>mc_x125</v>
      </c>
      <c r="F137" s="461" t="s">
        <v>1224</v>
      </c>
      <c r="G137" s="462" t="s">
        <v>1235</v>
      </c>
      <c r="H137" s="535"/>
      <c r="I137" s="459"/>
    </row>
    <row r="138" spans="1:9" ht="11.25">
      <c r="A138" s="465">
        <v>126</v>
      </c>
      <c r="B138" s="487" t="s">
        <v>17</v>
      </c>
      <c r="C138" s="460" t="s">
        <v>1233</v>
      </c>
      <c r="D138" s="534" t="s">
        <v>1190</v>
      </c>
      <c r="E138" s="462" t="str">
        <f t="shared" si="2"/>
        <v>mc_x126</v>
      </c>
      <c r="F138" s="461" t="s">
        <v>1224</v>
      </c>
      <c r="G138" s="462" t="s">
        <v>1235</v>
      </c>
      <c r="H138" s="535"/>
      <c r="I138" s="459"/>
    </row>
    <row r="139" spans="1:9" ht="11.25">
      <c r="A139" s="465">
        <v>127</v>
      </c>
      <c r="B139" s="533" t="s">
        <v>1332</v>
      </c>
      <c r="C139" s="460" t="s">
        <v>1233</v>
      </c>
      <c r="D139" s="534" t="s">
        <v>1191</v>
      </c>
      <c r="E139" s="462" t="str">
        <f t="shared" si="2"/>
        <v>mc_x127</v>
      </c>
      <c r="F139" s="461" t="s">
        <v>1224</v>
      </c>
      <c r="G139" s="462" t="s">
        <v>1235</v>
      </c>
      <c r="H139" s="535"/>
      <c r="I139" s="459"/>
    </row>
    <row r="140" spans="1:9" ht="11.25">
      <c r="A140" s="465">
        <v>128</v>
      </c>
      <c r="B140" s="487" t="s">
        <v>21</v>
      </c>
      <c r="C140" s="460" t="s">
        <v>1233</v>
      </c>
      <c r="D140" s="534" t="s">
        <v>1192</v>
      </c>
      <c r="E140" s="462" t="str">
        <f t="shared" si="2"/>
        <v>mc_x128</v>
      </c>
      <c r="F140" s="461" t="s">
        <v>1224</v>
      </c>
      <c r="G140" s="462" t="s">
        <v>1235</v>
      </c>
      <c r="H140" s="535"/>
      <c r="I140" s="459"/>
    </row>
    <row r="141" spans="1:9" ht="11.25">
      <c r="A141" s="465">
        <v>129</v>
      </c>
      <c r="B141" s="542" t="s">
        <v>217</v>
      </c>
      <c r="C141" s="460" t="s">
        <v>1233</v>
      </c>
      <c r="D141" s="534" t="s">
        <v>1193</v>
      </c>
      <c r="E141" s="462" t="str">
        <f aca="true" t="shared" si="3" ref="E141:E146">CONCATENATE("mc_",D141)</f>
        <v>mc_x129</v>
      </c>
      <c r="F141" s="461" t="s">
        <v>1224</v>
      </c>
      <c r="G141" s="462" t="s">
        <v>1235</v>
      </c>
      <c r="H141" s="535"/>
      <c r="I141" s="459"/>
    </row>
    <row r="142" spans="1:9" ht="11.25">
      <c r="A142" s="465">
        <v>130</v>
      </c>
      <c r="B142" s="538" t="s">
        <v>122</v>
      </c>
      <c r="C142" s="460" t="s">
        <v>1233</v>
      </c>
      <c r="D142" s="534" t="s">
        <v>1194</v>
      </c>
      <c r="E142" s="462" t="str">
        <f t="shared" si="3"/>
        <v>mc_x130</v>
      </c>
      <c r="F142" s="461" t="s">
        <v>1224</v>
      </c>
      <c r="G142" s="462" t="s">
        <v>1235</v>
      </c>
      <c r="H142" s="535"/>
      <c r="I142" s="459"/>
    </row>
    <row r="143" spans="1:9" ht="11.25">
      <c r="A143" s="465">
        <v>131</v>
      </c>
      <c r="B143" s="487" t="s">
        <v>42</v>
      </c>
      <c r="C143" s="460" t="s">
        <v>1233</v>
      </c>
      <c r="D143" s="534" t="s">
        <v>1195</v>
      </c>
      <c r="E143" s="462" t="str">
        <f t="shared" si="3"/>
        <v>mc_x131</v>
      </c>
      <c r="F143" s="461" t="s">
        <v>1224</v>
      </c>
      <c r="G143" s="462" t="s">
        <v>1235</v>
      </c>
      <c r="H143" s="535"/>
      <c r="I143" s="459"/>
    </row>
    <row r="144" spans="1:9" ht="11.25">
      <c r="A144" s="465">
        <v>132</v>
      </c>
      <c r="B144" s="487" t="s">
        <v>34</v>
      </c>
      <c r="C144" s="460" t="s">
        <v>1233</v>
      </c>
      <c r="D144" s="534" t="s">
        <v>1196</v>
      </c>
      <c r="E144" s="462" t="str">
        <f t="shared" si="3"/>
        <v>mc_x132</v>
      </c>
      <c r="F144" s="461" t="s">
        <v>1224</v>
      </c>
      <c r="G144" s="462" t="s">
        <v>1235</v>
      </c>
      <c r="H144" s="535"/>
      <c r="I144" s="459"/>
    </row>
    <row r="145" spans="1:9" ht="11.25">
      <c r="A145" s="465">
        <v>133</v>
      </c>
      <c r="B145" s="558" t="s">
        <v>570</v>
      </c>
      <c r="C145" s="460" t="s">
        <v>1233</v>
      </c>
      <c r="D145" s="534" t="s">
        <v>1197</v>
      </c>
      <c r="E145" s="462" t="str">
        <f t="shared" si="3"/>
        <v>mc_x133</v>
      </c>
      <c r="F145" s="461" t="s">
        <v>1224</v>
      </c>
      <c r="G145" s="462" t="s">
        <v>1235</v>
      </c>
      <c r="H145" s="535"/>
      <c r="I145" s="459"/>
    </row>
    <row r="146" spans="1:9" ht="11.25">
      <c r="A146" s="465">
        <v>134</v>
      </c>
      <c r="B146" s="552" t="s">
        <v>1333</v>
      </c>
      <c r="C146" s="460" t="s">
        <v>1233</v>
      </c>
      <c r="D146" s="534" t="s">
        <v>1198</v>
      </c>
      <c r="E146" s="462" t="str">
        <f t="shared" si="3"/>
        <v>mc_x134</v>
      </c>
      <c r="F146" s="461" t="s">
        <v>1224</v>
      </c>
      <c r="G146" s="462" t="s">
        <v>1235</v>
      </c>
      <c r="H146" s="535"/>
      <c r="I146" s="459"/>
    </row>
    <row r="147" spans="1:9" ht="11.25">
      <c r="A147" s="465">
        <v>159</v>
      </c>
      <c r="B147" s="552" t="s">
        <v>1659</v>
      </c>
      <c r="C147" s="460" t="s">
        <v>1233</v>
      </c>
      <c r="D147" s="534" t="s">
        <v>1632</v>
      </c>
      <c r="E147" s="534" t="str">
        <f>CONCATENATE("mc_",D147)</f>
        <v>mc_x159</v>
      </c>
      <c r="F147" s="461" t="s">
        <v>1224</v>
      </c>
      <c r="G147" s="462" t="s">
        <v>1235</v>
      </c>
      <c r="H147" s="535"/>
      <c r="I147" s="459"/>
    </row>
    <row r="148" spans="1:9" ht="11.25">
      <c r="A148" s="465">
        <v>160</v>
      </c>
      <c r="B148" s="538" t="s">
        <v>1654</v>
      </c>
      <c r="C148" s="460" t="s">
        <v>1233</v>
      </c>
      <c r="D148" s="534" t="s">
        <v>1633</v>
      </c>
      <c r="E148" s="534" t="str">
        <f aca="true" t="shared" si="4" ref="E148:E163">CONCATENATE("mc_",D148)</f>
        <v>mc_x160</v>
      </c>
      <c r="F148" s="461" t="s">
        <v>1224</v>
      </c>
      <c r="G148" s="462" t="s">
        <v>1235</v>
      </c>
      <c r="H148" s="535"/>
      <c r="I148" s="459"/>
    </row>
    <row r="149" spans="1:9" ht="11.25">
      <c r="A149" s="465">
        <v>161</v>
      </c>
      <c r="B149" s="538" t="s">
        <v>1655</v>
      </c>
      <c r="C149" s="460" t="s">
        <v>1233</v>
      </c>
      <c r="D149" s="534" t="s">
        <v>1634</v>
      </c>
      <c r="E149" s="534" t="str">
        <f t="shared" si="4"/>
        <v>mc_x161</v>
      </c>
      <c r="F149" s="461" t="s">
        <v>1224</v>
      </c>
      <c r="G149" s="462" t="s">
        <v>1235</v>
      </c>
      <c r="H149" s="535"/>
      <c r="I149" s="459"/>
    </row>
    <row r="150" spans="1:9" ht="11.25">
      <c r="A150" s="465">
        <v>162</v>
      </c>
      <c r="B150" s="459" t="s">
        <v>1590</v>
      </c>
      <c r="C150" s="460" t="s">
        <v>1233</v>
      </c>
      <c r="D150" s="534" t="s">
        <v>1635</v>
      </c>
      <c r="E150" s="534" t="str">
        <f t="shared" si="4"/>
        <v>mc_x162</v>
      </c>
      <c r="F150" s="461" t="s">
        <v>1224</v>
      </c>
      <c r="G150" s="462" t="s">
        <v>1235</v>
      </c>
      <c r="H150" s="535"/>
      <c r="I150" s="459"/>
    </row>
    <row r="151" spans="1:9" ht="11.25">
      <c r="A151" s="465">
        <v>163</v>
      </c>
      <c r="B151" s="459" t="s">
        <v>1597</v>
      </c>
      <c r="C151" s="460" t="s">
        <v>1233</v>
      </c>
      <c r="D151" s="534" t="s">
        <v>1636</v>
      </c>
      <c r="E151" s="534" t="str">
        <f t="shared" si="4"/>
        <v>mc_x163</v>
      </c>
      <c r="F151" s="461" t="s">
        <v>1224</v>
      </c>
      <c r="G151" s="462" t="s">
        <v>1235</v>
      </c>
      <c r="H151" s="535"/>
      <c r="I151" s="459"/>
    </row>
    <row r="152" spans="1:9" ht="11.25">
      <c r="A152" s="465">
        <v>164</v>
      </c>
      <c r="B152" s="459" t="s">
        <v>1591</v>
      </c>
      <c r="C152" s="460" t="s">
        <v>1233</v>
      </c>
      <c r="D152" s="534" t="s">
        <v>1637</v>
      </c>
      <c r="E152" s="534" t="str">
        <f t="shared" si="4"/>
        <v>mc_x164</v>
      </c>
      <c r="F152" s="461" t="s">
        <v>1224</v>
      </c>
      <c r="G152" s="462" t="s">
        <v>1235</v>
      </c>
      <c r="H152" s="535"/>
      <c r="I152" s="459"/>
    </row>
    <row r="153" spans="1:9" ht="11.25">
      <c r="A153" s="465">
        <v>165</v>
      </c>
      <c r="B153" s="459" t="s">
        <v>1593</v>
      </c>
      <c r="C153" s="460" t="s">
        <v>1233</v>
      </c>
      <c r="D153" s="534" t="s">
        <v>1638</v>
      </c>
      <c r="E153" s="534" t="str">
        <f t="shared" si="4"/>
        <v>mc_x165</v>
      </c>
      <c r="F153" s="461" t="s">
        <v>1224</v>
      </c>
      <c r="G153" s="462" t="s">
        <v>1235</v>
      </c>
      <c r="H153" s="535"/>
      <c r="I153" s="459"/>
    </row>
    <row r="154" spans="1:9" ht="11.25">
      <c r="A154" s="465">
        <v>166</v>
      </c>
      <c r="B154" s="459" t="s">
        <v>930</v>
      </c>
      <c r="C154" s="460" t="s">
        <v>1233</v>
      </c>
      <c r="D154" s="534" t="s">
        <v>1639</v>
      </c>
      <c r="E154" s="534" t="str">
        <f t="shared" si="4"/>
        <v>mc_x166</v>
      </c>
      <c r="F154" s="461" t="s">
        <v>1224</v>
      </c>
      <c r="G154" s="462" t="s">
        <v>1235</v>
      </c>
      <c r="H154" s="535"/>
      <c r="I154" s="459"/>
    </row>
    <row r="155" spans="1:9" ht="11.25">
      <c r="A155" s="465">
        <v>167</v>
      </c>
      <c r="B155" s="459" t="s">
        <v>1594</v>
      </c>
      <c r="C155" s="460" t="s">
        <v>1233</v>
      </c>
      <c r="D155" s="534" t="s">
        <v>1640</v>
      </c>
      <c r="E155" s="534" t="str">
        <f t="shared" si="4"/>
        <v>mc_x167</v>
      </c>
      <c r="F155" s="461" t="s">
        <v>1224</v>
      </c>
      <c r="G155" s="462" t="s">
        <v>1235</v>
      </c>
      <c r="H155" s="535"/>
      <c r="I155" s="459"/>
    </row>
    <row r="156" spans="1:9" ht="11.25">
      <c r="A156" s="465">
        <v>168</v>
      </c>
      <c r="B156" s="459" t="s">
        <v>1595</v>
      </c>
      <c r="C156" s="460" t="s">
        <v>1233</v>
      </c>
      <c r="D156" s="534" t="s">
        <v>1641</v>
      </c>
      <c r="E156" s="534" t="str">
        <f t="shared" si="4"/>
        <v>mc_x168</v>
      </c>
      <c r="F156" s="461" t="s">
        <v>1224</v>
      </c>
      <c r="G156" s="462" t="s">
        <v>1235</v>
      </c>
      <c r="H156" s="535"/>
      <c r="I156" s="459"/>
    </row>
    <row r="157" spans="1:9" ht="11.25">
      <c r="A157" s="465">
        <v>169</v>
      </c>
      <c r="B157" s="459" t="s">
        <v>1604</v>
      </c>
      <c r="C157" s="460" t="s">
        <v>1233</v>
      </c>
      <c r="D157" s="534" t="s">
        <v>1642</v>
      </c>
      <c r="E157" s="534" t="str">
        <f t="shared" si="4"/>
        <v>mc_x169</v>
      </c>
      <c r="F157" s="461" t="s">
        <v>1224</v>
      </c>
      <c r="G157" s="462" t="s">
        <v>1235</v>
      </c>
      <c r="H157" s="535"/>
      <c r="I157" s="459"/>
    </row>
    <row r="158" spans="1:9" ht="11.25">
      <c r="A158" s="465">
        <v>170</v>
      </c>
      <c r="B158" s="459" t="s">
        <v>1596</v>
      </c>
      <c r="C158" s="460" t="s">
        <v>1233</v>
      </c>
      <c r="D158" s="534" t="s">
        <v>1643</v>
      </c>
      <c r="E158" s="534" t="str">
        <f t="shared" si="4"/>
        <v>mc_x170</v>
      </c>
      <c r="F158" s="461" t="s">
        <v>1224</v>
      </c>
      <c r="G158" s="462" t="s">
        <v>1235</v>
      </c>
      <c r="H158" s="535"/>
      <c r="I158" s="459"/>
    </row>
    <row r="159" spans="1:9" ht="11.25">
      <c r="A159" s="465">
        <v>171</v>
      </c>
      <c r="B159" s="459" t="s">
        <v>1605</v>
      </c>
      <c r="C159" s="460" t="s">
        <v>1233</v>
      </c>
      <c r="D159" s="534" t="s">
        <v>1644</v>
      </c>
      <c r="E159" s="534" t="str">
        <f t="shared" si="4"/>
        <v>mc_x171</v>
      </c>
      <c r="F159" s="461" t="s">
        <v>1224</v>
      </c>
      <c r="G159" s="462" t="s">
        <v>1235</v>
      </c>
      <c r="H159" s="535"/>
      <c r="I159" s="459"/>
    </row>
    <row r="160" spans="1:9" ht="11.25">
      <c r="A160" s="465">
        <v>172</v>
      </c>
      <c r="B160" s="459" t="s">
        <v>1368</v>
      </c>
      <c r="C160" s="460" t="s">
        <v>1233</v>
      </c>
      <c r="D160" s="534" t="s">
        <v>1645</v>
      </c>
      <c r="E160" s="534" t="str">
        <f t="shared" si="4"/>
        <v>mc_x172</v>
      </c>
      <c r="F160" s="461" t="s">
        <v>1224</v>
      </c>
      <c r="G160" s="462" t="s">
        <v>1235</v>
      </c>
      <c r="H160" s="535"/>
      <c r="I160" s="459"/>
    </row>
    <row r="161" spans="1:9" ht="11.25">
      <c r="A161" s="465">
        <v>173</v>
      </c>
      <c r="B161" s="459" t="s">
        <v>1610</v>
      </c>
      <c r="C161" s="460" t="s">
        <v>1233</v>
      </c>
      <c r="D161" s="534" t="s">
        <v>1656</v>
      </c>
      <c r="E161" s="534" t="str">
        <f t="shared" si="4"/>
        <v>mc_x173</v>
      </c>
      <c r="F161" s="461" t="s">
        <v>1224</v>
      </c>
      <c r="G161" s="462" t="s">
        <v>1235</v>
      </c>
      <c r="H161" s="535"/>
      <c r="I161" s="459"/>
    </row>
    <row r="162" spans="1:9" ht="11.25">
      <c r="A162" s="465">
        <v>174</v>
      </c>
      <c r="B162" s="459" t="s">
        <v>1598</v>
      </c>
      <c r="C162" s="460" t="s">
        <v>1233</v>
      </c>
      <c r="D162" s="534" t="s">
        <v>1657</v>
      </c>
      <c r="E162" s="534" t="str">
        <f t="shared" si="4"/>
        <v>mc_x174</v>
      </c>
      <c r="F162" s="461" t="s">
        <v>1224</v>
      </c>
      <c r="G162" s="462" t="s">
        <v>1235</v>
      </c>
      <c r="H162" s="535"/>
      <c r="I162" s="459"/>
    </row>
    <row r="163" spans="1:9" ht="11.25">
      <c r="A163" s="465">
        <v>175</v>
      </c>
      <c r="B163" s="459" t="s">
        <v>577</v>
      </c>
      <c r="C163" s="460" t="s">
        <v>1233</v>
      </c>
      <c r="D163" s="534" t="s">
        <v>1663</v>
      </c>
      <c r="E163" s="534" t="str">
        <f t="shared" si="4"/>
        <v>mc_x175</v>
      </c>
      <c r="F163" s="461" t="s">
        <v>1224</v>
      </c>
      <c r="G163" s="462" t="s">
        <v>1235</v>
      </c>
      <c r="H163" s="535"/>
      <c r="I163" s="459"/>
    </row>
  </sheetData>
  <sheetProtection/>
  <dataValidations count="1">
    <dataValidation type="list" allowBlank="1" showInputMessage="1" showErrorMessage="1" sqref="C2:C163">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29.xml><?xml version="1.0" encoding="utf-8"?>
<worksheet xmlns="http://schemas.openxmlformats.org/spreadsheetml/2006/main" xmlns:r="http://schemas.openxmlformats.org/officeDocument/2006/relationships">
  <sheetPr>
    <tabColor rgb="FF92D050"/>
  </sheetPr>
  <dimension ref="A1:J221"/>
  <sheetViews>
    <sheetView zoomScalePageLayoutView="0" workbookViewId="0" topLeftCell="A1">
      <selection activeCell="B28" sqref="B28"/>
    </sheetView>
  </sheetViews>
  <sheetFormatPr defaultColWidth="8.796875" defaultRowHeight="14.25"/>
  <cols>
    <col min="1" max="1" width="8" style="449" bestFit="1" customWidth="1"/>
    <col min="2" max="2" width="80.09765625" style="449" bestFit="1" customWidth="1"/>
    <col min="3" max="3" width="6" style="449" bestFit="1" customWidth="1"/>
    <col min="4" max="4" width="6.5" style="449" bestFit="1" customWidth="1"/>
    <col min="5" max="5" width="4" style="457" bestFit="1" customWidth="1"/>
    <col min="6" max="6" width="58.8984375" style="449" bestFit="1" customWidth="1"/>
    <col min="7" max="7" width="5.09765625" style="457" bestFit="1" customWidth="1"/>
    <col min="8" max="8" width="6.69921875" style="449" bestFit="1" customWidth="1"/>
    <col min="9" max="9" width="6.59765625" style="449" bestFit="1" customWidth="1"/>
    <col min="10" max="10" width="55.59765625" style="449" bestFit="1" customWidth="1"/>
    <col min="11" max="16384" width="9" style="449" customWidth="1"/>
  </cols>
  <sheetData>
    <row r="1" spans="1:10" ht="11.25">
      <c r="A1" s="608" t="s">
        <v>1582</v>
      </c>
      <c r="B1" s="609" t="s">
        <v>1480</v>
      </c>
      <c r="C1" s="609" t="s">
        <v>1356</v>
      </c>
      <c r="D1" s="609" t="s">
        <v>1357</v>
      </c>
      <c r="E1" s="609" t="s">
        <v>1341</v>
      </c>
      <c r="F1" s="610" t="s">
        <v>1358</v>
      </c>
      <c r="G1" s="609" t="s">
        <v>1355</v>
      </c>
      <c r="H1" s="609" t="s">
        <v>427</v>
      </c>
      <c r="I1" s="609" t="s">
        <v>497</v>
      </c>
      <c r="J1" s="609" t="s">
        <v>1538</v>
      </c>
    </row>
    <row r="2" spans="1:10" ht="11.25">
      <c r="A2" s="687" t="s">
        <v>1811</v>
      </c>
      <c r="B2" s="686" t="s">
        <v>1833</v>
      </c>
      <c r="C2" s="685"/>
      <c r="D2" s="685"/>
      <c r="E2" s="685"/>
      <c r="F2" s="686"/>
      <c r="G2" s="685"/>
      <c r="H2" s="684"/>
      <c r="I2" s="684"/>
      <c r="J2" s="683" t="s">
        <v>1680</v>
      </c>
    </row>
    <row r="3" spans="1:10" ht="11.25">
      <c r="A3" s="451" t="str">
        <f>VLOOKUP(F3,MC!$B$2:$M$201,4,FALSE)</f>
        <v>dim_AS</v>
      </c>
      <c r="B3" s="453" t="s">
        <v>114</v>
      </c>
      <c r="C3" s="452"/>
      <c r="D3" s="452"/>
      <c r="E3" s="451">
        <v>0</v>
      </c>
      <c r="F3" s="453" t="s">
        <v>114</v>
      </c>
      <c r="G3" s="451"/>
      <c r="H3" s="451"/>
      <c r="I3" s="451"/>
      <c r="J3" s="452"/>
    </row>
    <row r="4" spans="1:10" ht="11.25">
      <c r="A4" s="451" t="str">
        <f>VLOOKUP(F4,MC!$B$2:$M$201,4,FALSE)</f>
        <v>mc_x0</v>
      </c>
      <c r="B4" s="469" t="s">
        <v>515</v>
      </c>
      <c r="C4" s="566"/>
      <c r="D4" s="452"/>
      <c r="E4" s="451">
        <v>1</v>
      </c>
      <c r="F4" s="452" t="s">
        <v>1023</v>
      </c>
      <c r="G4" s="451" t="s">
        <v>1359</v>
      </c>
      <c r="H4" s="452"/>
      <c r="I4" s="452"/>
      <c r="J4" s="452"/>
    </row>
    <row r="5" spans="1:10" ht="11.25">
      <c r="A5" s="451" t="str">
        <f>VLOOKUP(F5,MC!$B$2:$M$201,4,FALSE)</f>
        <v>mc_x58</v>
      </c>
      <c r="B5" s="470" t="s">
        <v>771</v>
      </c>
      <c r="C5" s="469"/>
      <c r="D5" s="452"/>
      <c r="E5" s="451">
        <v>2</v>
      </c>
      <c r="F5" s="452" t="s">
        <v>1035</v>
      </c>
      <c r="G5" s="451"/>
      <c r="H5" s="452"/>
      <c r="I5" s="452"/>
      <c r="J5" s="452"/>
    </row>
    <row r="6" spans="1:10" ht="11.25">
      <c r="A6" s="451" t="str">
        <f>VLOOKUP(F6,MC!$B$2:$M$201,4,FALSE)</f>
        <v>mc_x42</v>
      </c>
      <c r="B6" s="649" t="s">
        <v>888</v>
      </c>
      <c r="C6" s="470"/>
      <c r="D6" s="452"/>
      <c r="E6" s="451">
        <v>3</v>
      </c>
      <c r="F6" s="452" t="s">
        <v>13</v>
      </c>
      <c r="G6" s="451"/>
      <c r="H6" s="452"/>
      <c r="I6" s="452"/>
      <c r="J6" s="452"/>
    </row>
    <row r="7" spans="1:10" s="754" customFormat="1" ht="11.25">
      <c r="A7" s="794" t="str">
        <f>VLOOKUP(F7,MC!$B$2:$M$201,4,FALSE)</f>
        <v>mc_x46</v>
      </c>
      <c r="B7" s="795" t="s">
        <v>889</v>
      </c>
      <c r="C7" s="796"/>
      <c r="D7" s="797"/>
      <c r="E7" s="794">
        <v>4</v>
      </c>
      <c r="F7" s="797" t="s">
        <v>315</v>
      </c>
      <c r="G7" s="753"/>
      <c r="H7" s="752"/>
      <c r="I7" s="752"/>
      <c r="J7" s="452" t="s">
        <v>1831</v>
      </c>
    </row>
    <row r="8" spans="1:10" ht="11.25">
      <c r="A8" s="798" t="e">
        <f>VLOOKUP(F8,MC!$B$2:$M$201,4,FALSE)</f>
        <v>#N/A</v>
      </c>
      <c r="B8" s="799" t="s">
        <v>1706</v>
      </c>
      <c r="C8" s="799"/>
      <c r="D8" s="749"/>
      <c r="E8" s="798">
        <v>3</v>
      </c>
      <c r="F8" s="749" t="s">
        <v>1706</v>
      </c>
      <c r="G8" s="451"/>
      <c r="H8" s="452"/>
      <c r="I8" s="452"/>
      <c r="J8" s="452"/>
    </row>
    <row r="9" spans="1:10" ht="11.25">
      <c r="A9" s="451" t="str">
        <f>VLOOKUP(F9,MC!$B$2:$M$201,4,FALSE)</f>
        <v>mc_x7</v>
      </c>
      <c r="B9" s="468" t="s">
        <v>339</v>
      </c>
      <c r="C9" s="470"/>
      <c r="D9" s="452"/>
      <c r="E9" s="451">
        <v>4</v>
      </c>
      <c r="F9" s="452" t="s">
        <v>339</v>
      </c>
      <c r="G9" s="451"/>
      <c r="H9" s="452"/>
      <c r="I9" s="452"/>
      <c r="J9" s="452"/>
    </row>
    <row r="10" spans="1:10" ht="11.25">
      <c r="A10" s="451" t="str">
        <f>VLOOKUP(F10,MC!$B$2:$M$201,4,FALSE)</f>
        <v>mc_x48</v>
      </c>
      <c r="B10" s="646" t="s">
        <v>516</v>
      </c>
      <c r="C10" s="648"/>
      <c r="D10" s="452"/>
      <c r="E10" s="451">
        <v>4</v>
      </c>
      <c r="F10" s="452" t="s">
        <v>705</v>
      </c>
      <c r="G10" s="451"/>
      <c r="H10" s="452"/>
      <c r="I10" s="452"/>
      <c r="J10" s="452"/>
    </row>
    <row r="11" spans="1:10" ht="11.25">
      <c r="A11" s="451" t="str">
        <f>VLOOKUP(F11,MC!$B$2:$M$201,4,FALSE)</f>
        <v>mc_x50</v>
      </c>
      <c r="B11" s="634" t="s">
        <v>925</v>
      </c>
      <c r="C11" s="647"/>
      <c r="D11" s="452"/>
      <c r="E11" s="451">
        <v>5</v>
      </c>
      <c r="F11" s="452" t="s">
        <v>1602</v>
      </c>
      <c r="G11" s="451"/>
      <c r="H11" s="452"/>
      <c r="I11" s="452"/>
      <c r="J11" s="452"/>
    </row>
    <row r="12" spans="1:10" ht="11.25">
      <c r="A12" s="451" t="str">
        <f>VLOOKUP(F12,MC!$B$2:$M$201,4,FALSE)</f>
        <v>mc_x49</v>
      </c>
      <c r="B12" s="634" t="s">
        <v>926</v>
      </c>
      <c r="C12" s="647"/>
      <c r="D12" s="452"/>
      <c r="E12" s="451">
        <v>5</v>
      </c>
      <c r="F12" s="452" t="s">
        <v>1603</v>
      </c>
      <c r="G12" s="451"/>
      <c r="H12" s="452"/>
      <c r="I12" s="452"/>
      <c r="J12" s="452"/>
    </row>
    <row r="13" spans="1:10" ht="11.25">
      <c r="A13" s="451" t="str">
        <f>VLOOKUP(F13,MC!$B$2:$M$201,4,FALSE)</f>
        <v>mc_x52</v>
      </c>
      <c r="B13" s="634" t="s">
        <v>927</v>
      </c>
      <c r="C13" s="647"/>
      <c r="D13" s="452"/>
      <c r="E13" s="451">
        <v>5</v>
      </c>
      <c r="F13" s="452" t="s">
        <v>8</v>
      </c>
      <c r="G13" s="451"/>
      <c r="H13" s="452"/>
      <c r="I13" s="452"/>
      <c r="J13" s="452"/>
    </row>
    <row r="14" spans="1:10" ht="11.25">
      <c r="A14" s="451" t="str">
        <f>VLOOKUP(F14,MC!$B$2:$M$201,4,FALSE)</f>
        <v>mc_x134</v>
      </c>
      <c r="B14" s="750" t="s">
        <v>764</v>
      </c>
      <c r="C14" s="646"/>
      <c r="D14" s="452"/>
      <c r="E14" s="451">
        <v>6</v>
      </c>
      <c r="F14" s="452" t="s">
        <v>1333</v>
      </c>
      <c r="G14" s="451"/>
      <c r="H14" s="452"/>
      <c r="I14" s="452"/>
      <c r="J14" s="452"/>
    </row>
    <row r="15" spans="1:10" ht="11.25">
      <c r="A15" s="451" t="str">
        <f>VLOOKUP(F15,MC!$B$2:$M$201,4,FALSE)</f>
        <v>mc_x53</v>
      </c>
      <c r="B15" s="750" t="s">
        <v>656</v>
      </c>
      <c r="C15" s="646"/>
      <c r="D15" s="452"/>
      <c r="E15" s="451">
        <v>6</v>
      </c>
      <c r="F15" s="452" t="s">
        <v>348</v>
      </c>
      <c r="G15" s="451"/>
      <c r="H15" s="452"/>
      <c r="I15" s="452"/>
      <c r="J15" s="452"/>
    </row>
    <row r="16" spans="1:10" ht="11.25">
      <c r="A16" s="451" t="str">
        <f>VLOOKUP(F16,MC!$B$2:$M$201,4,FALSE)</f>
        <v>mc_x23</v>
      </c>
      <c r="B16" s="633" t="s">
        <v>1747</v>
      </c>
      <c r="C16" s="645"/>
      <c r="D16" s="452"/>
      <c r="E16" s="451">
        <v>5</v>
      </c>
      <c r="F16" s="452" t="s">
        <v>520</v>
      </c>
      <c r="G16" s="451"/>
      <c r="H16" s="452"/>
      <c r="I16" s="452"/>
      <c r="J16" s="452"/>
    </row>
    <row r="17" spans="1:10" ht="11.25">
      <c r="A17" s="451" t="str">
        <f>VLOOKUP(F17,MC!$B$2:$M$201,4,FALSE)</f>
        <v>mc_x25</v>
      </c>
      <c r="B17" s="693" t="s">
        <v>1748</v>
      </c>
      <c r="C17" s="644"/>
      <c r="D17" s="452"/>
      <c r="E17" s="451">
        <v>6</v>
      </c>
      <c r="F17" s="452" t="s">
        <v>1588</v>
      </c>
      <c r="G17" s="451"/>
      <c r="H17" s="452"/>
      <c r="I17" s="452"/>
      <c r="J17" s="452"/>
    </row>
    <row r="18" spans="1:10" ht="11.25">
      <c r="A18" s="451" t="str">
        <f>VLOOKUP(F18,MC!$B$2:$M$201,4,FALSE)</f>
        <v>mc_x26</v>
      </c>
      <c r="B18" s="751" t="s">
        <v>1749</v>
      </c>
      <c r="C18" s="643"/>
      <c r="D18" s="452"/>
      <c r="E18" s="451">
        <v>7</v>
      </c>
      <c r="F18" s="452" t="s">
        <v>1589</v>
      </c>
      <c r="G18" s="451"/>
      <c r="H18" s="452"/>
      <c r="I18" s="452"/>
      <c r="J18" s="452"/>
    </row>
    <row r="19" spans="1:10" ht="11.25">
      <c r="A19" s="451" t="str">
        <f>VLOOKUP(F19,MC!$B$2:$M$201,4,FALSE)</f>
        <v>mc_x24</v>
      </c>
      <c r="B19" s="778" t="s">
        <v>1750</v>
      </c>
      <c r="C19" s="644"/>
      <c r="D19" s="452"/>
      <c r="E19" s="451">
        <v>6</v>
      </c>
      <c r="F19" s="452" t="s">
        <v>1366</v>
      </c>
      <c r="G19" s="451"/>
      <c r="H19" s="452"/>
      <c r="I19" s="452"/>
      <c r="J19" s="452"/>
    </row>
    <row r="20" spans="1:10" ht="11.25">
      <c r="A20" s="451" t="str">
        <f>VLOOKUP(F20,MC!$B$2:$M$201,4,FALSE)</f>
        <v>mc_x27</v>
      </c>
      <c r="B20" s="693" t="s">
        <v>1751</v>
      </c>
      <c r="C20" s="644"/>
      <c r="D20" s="452"/>
      <c r="E20" s="451">
        <v>6</v>
      </c>
      <c r="F20" s="452" t="s">
        <v>1367</v>
      </c>
      <c r="G20" s="451"/>
      <c r="H20" s="452"/>
      <c r="I20" s="452"/>
      <c r="J20" s="452"/>
    </row>
    <row r="21" spans="1:10" s="754" customFormat="1" ht="11.25">
      <c r="A21" s="794" t="str">
        <f>VLOOKUP(F21,MC!$B$2:$M$201,4,FALSE)</f>
        <v>mc_x159</v>
      </c>
      <c r="B21" s="801" t="s">
        <v>1659</v>
      </c>
      <c r="C21" s="802"/>
      <c r="D21" s="797"/>
      <c r="E21" s="794">
        <v>6</v>
      </c>
      <c r="F21" s="797" t="s">
        <v>1659</v>
      </c>
      <c r="G21" s="753"/>
      <c r="H21" s="752"/>
      <c r="I21" s="752"/>
      <c r="J21" s="752"/>
    </row>
    <row r="22" spans="1:10" ht="11.25">
      <c r="A22" s="451" t="str">
        <f>VLOOKUP(F22,MC!$B$2:$M$201,4,FALSE)</f>
        <v>mc_x28</v>
      </c>
      <c r="B22" s="693" t="s">
        <v>1344</v>
      </c>
      <c r="C22" s="644"/>
      <c r="D22" s="452"/>
      <c r="E22" s="451">
        <v>6</v>
      </c>
      <c r="F22" s="452" t="s">
        <v>1344</v>
      </c>
      <c r="G22" s="451"/>
      <c r="H22" s="452"/>
      <c r="I22" s="452"/>
      <c r="J22" s="452"/>
    </row>
    <row r="23" spans="1:10" ht="11.25">
      <c r="A23" s="451" t="str">
        <f>VLOOKUP(F23,MC!$B$2:$M$201,4,FALSE)</f>
        <v>mc_x162</v>
      </c>
      <c r="B23" s="694" t="s">
        <v>1752</v>
      </c>
      <c r="C23" s="642"/>
      <c r="D23" s="452"/>
      <c r="E23" s="451">
        <v>7</v>
      </c>
      <c r="F23" s="452" t="s">
        <v>1590</v>
      </c>
      <c r="G23" s="451"/>
      <c r="H23" s="452"/>
      <c r="I23" s="452"/>
      <c r="J23" s="452"/>
    </row>
    <row r="24" spans="1:10" ht="11.25">
      <c r="A24" s="451" t="str">
        <f>VLOOKUP(F24,MC!$B$2:$M$201,4,FALSE)</f>
        <v>mc_x163</v>
      </c>
      <c r="B24" s="760" t="s">
        <v>1753</v>
      </c>
      <c r="C24" s="639"/>
      <c r="D24" s="452"/>
      <c r="E24" s="451">
        <v>8</v>
      </c>
      <c r="F24" s="452" t="s">
        <v>1597</v>
      </c>
      <c r="G24" s="451"/>
      <c r="H24" s="452"/>
      <c r="I24" s="452"/>
      <c r="J24" s="452"/>
    </row>
    <row r="25" spans="1:10" ht="11.25">
      <c r="A25" s="451" t="str">
        <f>VLOOKUP(F25,MC!$B$2:$M$201,4,FALSE)</f>
        <v>mc_x30</v>
      </c>
      <c r="B25" s="777" t="s">
        <v>1599</v>
      </c>
      <c r="C25" s="642"/>
      <c r="D25" s="452"/>
      <c r="E25" s="451">
        <v>7</v>
      </c>
      <c r="F25" s="452" t="s">
        <v>1591</v>
      </c>
      <c r="G25" s="451"/>
      <c r="H25" s="452"/>
      <c r="I25" s="452"/>
      <c r="J25" s="452"/>
    </row>
    <row r="26" spans="1:10" ht="11.25">
      <c r="A26" s="451" t="str">
        <f>VLOOKUP(F26,MC!$B$2:$M$201,4,FALSE)</f>
        <v>mc_x73</v>
      </c>
      <c r="B26" s="693" t="s">
        <v>10</v>
      </c>
      <c r="C26" s="644"/>
      <c r="D26" s="452"/>
      <c r="E26" s="451">
        <v>6</v>
      </c>
      <c r="F26" s="452" t="s">
        <v>10</v>
      </c>
      <c r="G26" s="451"/>
      <c r="H26" s="452"/>
      <c r="I26" s="452"/>
      <c r="J26" s="452"/>
    </row>
    <row r="27" spans="1:10" ht="11.25">
      <c r="A27" s="451" t="str">
        <f>VLOOKUP(F27,MC!$B$2:$M$201,4,FALSE)</f>
        <v>mc_x78</v>
      </c>
      <c r="B27" s="761" t="s">
        <v>1717</v>
      </c>
      <c r="C27" s="641"/>
      <c r="D27" s="452"/>
      <c r="E27" s="451">
        <v>7</v>
      </c>
      <c r="F27" s="452" t="s">
        <v>216</v>
      </c>
      <c r="G27" s="451"/>
      <c r="H27" s="452"/>
      <c r="I27" s="452"/>
      <c r="J27" s="452"/>
    </row>
    <row r="28" spans="1:10" ht="11.25">
      <c r="A28" s="451" t="str">
        <f>VLOOKUP(F28,MC!$B$2:$M$201,4,FALSE)</f>
        <v>mc_x74</v>
      </c>
      <c r="B28" s="761" t="s">
        <v>215</v>
      </c>
      <c r="C28" s="641"/>
      <c r="D28" s="452"/>
      <c r="E28" s="451">
        <v>7</v>
      </c>
      <c r="F28" s="452" t="s">
        <v>215</v>
      </c>
      <c r="G28" s="451"/>
      <c r="H28" s="452"/>
      <c r="I28" s="452"/>
      <c r="J28" s="452"/>
    </row>
    <row r="29" spans="1:10" ht="11.25">
      <c r="A29" s="451" t="str">
        <f>VLOOKUP(F29,MC!$B$2:$M$201,4,FALSE)</f>
        <v>mc_x165</v>
      </c>
      <c r="B29" s="695" t="s">
        <v>1600</v>
      </c>
      <c r="C29" s="638"/>
      <c r="D29" s="452"/>
      <c r="E29" s="451">
        <v>8</v>
      </c>
      <c r="F29" s="452" t="s">
        <v>1593</v>
      </c>
      <c r="G29" s="451"/>
      <c r="H29" s="452"/>
      <c r="I29" s="452"/>
      <c r="J29" s="452"/>
    </row>
    <row r="30" spans="1:10" ht="11.25">
      <c r="A30" s="451" t="str">
        <f>VLOOKUP(F30,MC!$B$2:$M$201,4,FALSE)</f>
        <v>mc_x81</v>
      </c>
      <c r="B30" s="761" t="s">
        <v>92</v>
      </c>
      <c r="C30" s="641"/>
      <c r="D30" s="452"/>
      <c r="E30" s="451">
        <v>7</v>
      </c>
      <c r="F30" s="452" t="s">
        <v>92</v>
      </c>
      <c r="G30" s="451"/>
      <c r="H30" s="452"/>
      <c r="I30" s="452"/>
      <c r="J30" s="452"/>
    </row>
    <row r="31" spans="1:10" ht="11.25">
      <c r="A31" s="451" t="str">
        <f>VLOOKUP(F31,MC!$B$2:$M$201,4,FALSE)</f>
        <v>mc_x166</v>
      </c>
      <c r="B31" s="695" t="s">
        <v>529</v>
      </c>
      <c r="C31" s="638"/>
      <c r="D31" s="452"/>
      <c r="E31" s="451">
        <v>8</v>
      </c>
      <c r="F31" s="452" t="s">
        <v>930</v>
      </c>
      <c r="G31" s="451"/>
      <c r="H31" s="452"/>
      <c r="I31" s="452"/>
      <c r="J31" s="452"/>
    </row>
    <row r="32" spans="1:10" ht="11.25">
      <c r="A32" s="451" t="str">
        <f>VLOOKUP(F32,MC!$B$2:$M$201,4,FALSE)</f>
        <v>mc_x129</v>
      </c>
      <c r="B32" s="761" t="s">
        <v>217</v>
      </c>
      <c r="C32" s="641"/>
      <c r="D32" s="452"/>
      <c r="E32" s="451">
        <v>7</v>
      </c>
      <c r="F32" s="452" t="s">
        <v>217</v>
      </c>
      <c r="G32" s="451"/>
      <c r="H32" s="452"/>
      <c r="I32" s="452"/>
      <c r="J32" s="452"/>
    </row>
    <row r="33" spans="1:10" ht="11.25">
      <c r="A33" s="451" t="str">
        <f>VLOOKUP(F33,MC!$B$2:$M$201,4,FALSE)</f>
        <v>mc_x56</v>
      </c>
      <c r="B33" s="761" t="s">
        <v>93</v>
      </c>
      <c r="C33" s="641"/>
      <c r="D33" s="452"/>
      <c r="E33" s="451">
        <v>7</v>
      </c>
      <c r="F33" s="452" t="s">
        <v>93</v>
      </c>
      <c r="G33" s="451"/>
      <c r="H33" s="452"/>
      <c r="I33" s="452"/>
      <c r="J33" s="452"/>
    </row>
    <row r="34" spans="1:10" ht="11.25">
      <c r="A34" s="451" t="str">
        <f>VLOOKUP(F34,MC!$B$2:$M$201,4,FALSE)</f>
        <v>mc_x117</v>
      </c>
      <c r="B34" s="761" t="s">
        <v>94</v>
      </c>
      <c r="C34" s="641"/>
      <c r="D34" s="452"/>
      <c r="E34" s="451">
        <v>7</v>
      </c>
      <c r="F34" s="452" t="s">
        <v>94</v>
      </c>
      <c r="G34" s="451"/>
      <c r="H34" s="452"/>
      <c r="I34" s="452"/>
      <c r="J34" s="452"/>
    </row>
    <row r="35" spans="1:10" ht="11.25">
      <c r="A35" s="451" t="str">
        <f>VLOOKUP(F35,MC!$B$2:$M$201,4,FALSE)</f>
        <v>mc_x16</v>
      </c>
      <c r="B35" s="761" t="s">
        <v>1365</v>
      </c>
      <c r="C35" s="641"/>
      <c r="D35" s="452"/>
      <c r="E35" s="451">
        <v>7</v>
      </c>
      <c r="F35" s="452" t="s">
        <v>1365</v>
      </c>
      <c r="G35" s="451"/>
      <c r="H35" s="452"/>
      <c r="I35" s="452"/>
      <c r="J35" s="749" t="s">
        <v>1704</v>
      </c>
    </row>
    <row r="36" spans="1:10" ht="11.25">
      <c r="A36" s="451" t="str">
        <f>VLOOKUP(F36,MC!$B$2:$M$201,4,FALSE)</f>
        <v>mc_x94</v>
      </c>
      <c r="B36" s="761" t="s">
        <v>96</v>
      </c>
      <c r="C36" s="641"/>
      <c r="D36" s="452"/>
      <c r="E36" s="451">
        <v>7</v>
      </c>
      <c r="F36" s="452" t="s">
        <v>96</v>
      </c>
      <c r="G36" s="451"/>
      <c r="H36" s="452"/>
      <c r="I36" s="452"/>
      <c r="J36" s="452"/>
    </row>
    <row r="37" spans="1:10" ht="11.25">
      <c r="A37" s="451" t="str">
        <f>VLOOKUP(F37,MC!$B$2:$M$201,4,FALSE)</f>
        <v>mc_x167</v>
      </c>
      <c r="B37" s="762" t="s">
        <v>1606</v>
      </c>
      <c r="C37" s="637"/>
      <c r="D37" s="452"/>
      <c r="E37" s="451">
        <v>8</v>
      </c>
      <c r="F37" s="452" t="s">
        <v>1594</v>
      </c>
      <c r="G37" s="451"/>
      <c r="H37" s="452"/>
      <c r="I37" s="452"/>
      <c r="J37" s="452"/>
    </row>
    <row r="38" spans="1:10" ht="11.25">
      <c r="A38" s="451" t="str">
        <f>VLOOKUP(F38,MC!$B$2:$M$201,4,FALSE)</f>
        <v>mc_x168</v>
      </c>
      <c r="B38" s="696" t="s">
        <v>1607</v>
      </c>
      <c r="C38" s="636"/>
      <c r="D38" s="452"/>
      <c r="E38" s="451">
        <v>9</v>
      </c>
      <c r="F38" s="452" t="s">
        <v>1595</v>
      </c>
      <c r="G38" s="451"/>
      <c r="H38" s="452"/>
      <c r="I38" s="452"/>
      <c r="J38" s="452"/>
    </row>
    <row r="39" spans="1:10" ht="11.25">
      <c r="A39" s="451" t="str">
        <f>VLOOKUP(F39,MC!$B$2:$M$201,4,FALSE)</f>
        <v>mc_x169</v>
      </c>
      <c r="B39" s="776" t="s">
        <v>1601</v>
      </c>
      <c r="C39" s="637"/>
      <c r="D39" s="452"/>
      <c r="E39" s="451">
        <v>8</v>
      </c>
      <c r="F39" s="452" t="s">
        <v>1604</v>
      </c>
      <c r="G39" s="451"/>
      <c r="H39" s="452"/>
      <c r="I39" s="452"/>
      <c r="J39" s="452"/>
    </row>
    <row r="40" spans="1:10" ht="11.25">
      <c r="A40" s="451" t="str">
        <f>VLOOKUP(F40,MC!$B$2:$M$201,4,FALSE)</f>
        <v>mc_x80</v>
      </c>
      <c r="B40" s="761" t="s">
        <v>1007</v>
      </c>
      <c r="C40" s="635"/>
      <c r="D40" s="452"/>
      <c r="E40" s="451">
        <v>7</v>
      </c>
      <c r="F40" s="452" t="s">
        <v>1334</v>
      </c>
      <c r="G40" s="451"/>
      <c r="H40" s="452"/>
      <c r="I40" s="452"/>
      <c r="J40" s="452"/>
    </row>
    <row r="41" spans="1:10" ht="11.25">
      <c r="A41" s="451" t="str">
        <f>VLOOKUP(F41,MC!$B$2:$M$201,4,FALSE)</f>
        <v>mc_x14</v>
      </c>
      <c r="B41" s="761" t="s">
        <v>532</v>
      </c>
      <c r="C41" s="641"/>
      <c r="D41" s="452"/>
      <c r="E41" s="451">
        <v>7</v>
      </c>
      <c r="F41" s="452" t="s">
        <v>97</v>
      </c>
      <c r="G41" s="451"/>
      <c r="H41" s="452"/>
      <c r="I41" s="452"/>
      <c r="J41" s="452"/>
    </row>
    <row r="42" spans="1:10" ht="11.25">
      <c r="A42" s="451" t="str">
        <f>VLOOKUP(F42,MC!$B$2:$M$201,4,FALSE)</f>
        <v>mc_x165</v>
      </c>
      <c r="B42" s="695" t="s">
        <v>1593</v>
      </c>
      <c r="C42" s="638"/>
      <c r="D42" s="452"/>
      <c r="E42" s="451">
        <v>8</v>
      </c>
      <c r="F42" s="452" t="s">
        <v>1593</v>
      </c>
      <c r="G42" s="451"/>
      <c r="H42" s="452"/>
      <c r="I42" s="452"/>
      <c r="J42" s="452"/>
    </row>
    <row r="43" spans="1:10" ht="11.25">
      <c r="A43" s="451" t="str">
        <f>VLOOKUP(F43,MC!$B$2:$M$201,4,FALSE)</f>
        <v>mc_x166</v>
      </c>
      <c r="B43" s="695" t="s">
        <v>930</v>
      </c>
      <c r="C43" s="638"/>
      <c r="D43" s="452"/>
      <c r="E43" s="451">
        <v>8</v>
      </c>
      <c r="F43" s="452" t="s">
        <v>930</v>
      </c>
      <c r="G43" s="451"/>
      <c r="H43" s="452"/>
      <c r="I43" s="452"/>
      <c r="J43" s="452"/>
    </row>
    <row r="44" spans="1:10" ht="11.25">
      <c r="A44" s="451" t="e">
        <f>VLOOKUP(F44,MC!$B$2:$M$201,4,FALSE)</f>
        <v>#N/A</v>
      </c>
      <c r="B44" s="800" t="s">
        <v>1744</v>
      </c>
      <c r="C44" s="638"/>
      <c r="D44" s="452"/>
      <c r="E44" s="451">
        <v>3</v>
      </c>
      <c r="F44" s="749" t="s">
        <v>1828</v>
      </c>
      <c r="G44" s="451"/>
      <c r="H44" s="452"/>
      <c r="I44" s="452"/>
      <c r="J44" s="452"/>
    </row>
    <row r="45" spans="1:10" ht="11.25">
      <c r="A45" s="451" t="str">
        <f>VLOOKUP(F45,MC!$B$2:$M$201,4,FALSE)</f>
        <v>mc_x54</v>
      </c>
      <c r="B45" s="649" t="s">
        <v>892</v>
      </c>
      <c r="C45" s="470"/>
      <c r="D45" s="452"/>
      <c r="E45" s="451">
        <v>3</v>
      </c>
      <c r="F45" s="452" t="s">
        <v>1033</v>
      </c>
      <c r="G45" s="451"/>
      <c r="H45" s="452"/>
      <c r="I45" s="452"/>
      <c r="J45" s="452"/>
    </row>
    <row r="46" spans="1:10" ht="11.25">
      <c r="A46" s="451" t="str">
        <f>VLOOKUP(F46,MC!$B$2:$M$201,4,FALSE)</f>
        <v>mc_x77</v>
      </c>
      <c r="B46" s="470" t="s">
        <v>536</v>
      </c>
      <c r="C46" s="469"/>
      <c r="D46" s="452"/>
      <c r="E46" s="451">
        <v>2</v>
      </c>
      <c r="F46" s="452" t="s">
        <v>1034</v>
      </c>
      <c r="G46" s="451"/>
      <c r="H46" s="452"/>
      <c r="I46" s="452"/>
      <c r="J46" s="452"/>
    </row>
    <row r="47" spans="1:10" ht="11.25">
      <c r="A47" s="451" t="str">
        <f>VLOOKUP(F47,MC!$B$2:$M$201,4,FALSE)</f>
        <v>mc_x128</v>
      </c>
      <c r="B47" s="649" t="s">
        <v>780</v>
      </c>
      <c r="C47" s="470"/>
      <c r="D47" s="452"/>
      <c r="E47" s="451">
        <v>3</v>
      </c>
      <c r="F47" s="452" t="s">
        <v>21</v>
      </c>
      <c r="G47" s="451"/>
      <c r="H47" s="452"/>
      <c r="I47" s="452"/>
      <c r="J47" s="452"/>
    </row>
    <row r="48" spans="1:10" ht="11.25">
      <c r="A48" s="451" t="str">
        <f>VLOOKUP(F48,MC!$B$2:$M$201,4,FALSE)</f>
        <v>mc_x19</v>
      </c>
      <c r="B48" s="468" t="s">
        <v>782</v>
      </c>
      <c r="C48" s="649"/>
      <c r="D48" s="452"/>
      <c r="E48" s="451">
        <v>4</v>
      </c>
      <c r="F48" s="452" t="s">
        <v>22</v>
      </c>
      <c r="G48" s="451"/>
      <c r="H48" s="452"/>
      <c r="I48" s="452"/>
      <c r="J48" s="452"/>
    </row>
    <row r="49" spans="1:10" ht="11.25">
      <c r="A49" s="451" t="str">
        <f>VLOOKUP(F49,MC!$B$2:$M$201,4,FALSE)</f>
        <v>mc_x32</v>
      </c>
      <c r="B49" s="468" t="s">
        <v>783</v>
      </c>
      <c r="C49" s="649"/>
      <c r="D49" s="452"/>
      <c r="E49" s="451">
        <v>4</v>
      </c>
      <c r="F49" s="452" t="s">
        <v>23</v>
      </c>
      <c r="G49" s="451"/>
      <c r="H49" s="452"/>
      <c r="I49" s="452"/>
      <c r="J49" s="452"/>
    </row>
    <row r="50" spans="1:10" ht="11.25">
      <c r="A50" s="451" t="str">
        <f>VLOOKUP(F50,MC!$B$2:$M$201,4,FALSE)</f>
        <v>mc_x64</v>
      </c>
      <c r="B50" s="649" t="s">
        <v>781</v>
      </c>
      <c r="C50" s="470"/>
      <c r="D50" s="452"/>
      <c r="E50" s="451">
        <v>3</v>
      </c>
      <c r="F50" s="452" t="s">
        <v>25</v>
      </c>
      <c r="G50" s="451"/>
      <c r="H50" s="452"/>
      <c r="I50" s="452"/>
      <c r="J50" s="452"/>
    </row>
    <row r="51" spans="1:10" ht="11.25">
      <c r="A51" s="451" t="e">
        <f>VLOOKUP(F51,MC!$B$2:$M$201,4,FALSE)</f>
        <v>#N/A</v>
      </c>
      <c r="B51" s="799" t="s">
        <v>1712</v>
      </c>
      <c r="C51" s="803"/>
      <c r="D51" s="749"/>
      <c r="E51" s="798">
        <v>3</v>
      </c>
      <c r="F51" s="749" t="s">
        <v>1712</v>
      </c>
      <c r="G51" s="451"/>
      <c r="H51" s="452"/>
      <c r="I51" s="452"/>
      <c r="J51" s="452"/>
    </row>
    <row r="52" spans="1:10" ht="11.25">
      <c r="A52" s="451" t="e">
        <f>VLOOKUP(F52,MC!$B$2:$M$201,4,FALSE)</f>
        <v>#N/A</v>
      </c>
      <c r="B52" s="804" t="s">
        <v>1711</v>
      </c>
      <c r="C52" s="803"/>
      <c r="D52" s="749"/>
      <c r="E52" s="798">
        <v>4</v>
      </c>
      <c r="F52" s="749" t="s">
        <v>1711</v>
      </c>
      <c r="G52" s="451"/>
      <c r="H52" s="452"/>
      <c r="I52" s="452"/>
      <c r="J52" s="452"/>
    </row>
    <row r="53" spans="1:10" ht="11.25">
      <c r="A53" s="451" t="str">
        <f>VLOOKUP(F53,MC!$B$2:$M$201,4,FALSE)</f>
        <v>mc_x126</v>
      </c>
      <c r="B53" s="661" t="s">
        <v>17</v>
      </c>
      <c r="C53" s="470"/>
      <c r="D53" s="452"/>
      <c r="E53" s="451">
        <v>5</v>
      </c>
      <c r="F53" s="452" t="s">
        <v>17</v>
      </c>
      <c r="G53" s="451"/>
      <c r="H53" s="452"/>
      <c r="I53" s="452"/>
      <c r="J53" s="452"/>
    </row>
    <row r="54" spans="1:10" ht="11.25">
      <c r="A54" s="451" t="str">
        <f>VLOOKUP(F54,MC!$B$2:$M$201,4,FALSE)</f>
        <v>mc_x127</v>
      </c>
      <c r="B54" s="755" t="s">
        <v>538</v>
      </c>
      <c r="C54" s="649"/>
      <c r="D54" s="452"/>
      <c r="E54" s="451">
        <v>6</v>
      </c>
      <c r="F54" s="452" t="s">
        <v>1332</v>
      </c>
      <c r="G54" s="451"/>
      <c r="H54" s="452"/>
      <c r="I54" s="452"/>
      <c r="J54" s="452"/>
    </row>
    <row r="55" spans="1:10" ht="11.25">
      <c r="A55" s="451" t="str">
        <f>VLOOKUP(F55,MC!$B$2:$M$201,4,FALSE)</f>
        <v>mc_x1</v>
      </c>
      <c r="B55" s="755" t="s">
        <v>698</v>
      </c>
      <c r="C55" s="649"/>
      <c r="D55" s="452"/>
      <c r="E55" s="451">
        <v>6</v>
      </c>
      <c r="F55" s="452" t="s">
        <v>166</v>
      </c>
      <c r="G55" s="451"/>
      <c r="H55" s="452"/>
      <c r="I55" s="452"/>
      <c r="J55" s="452"/>
    </row>
    <row r="56" spans="1:10" ht="11.25">
      <c r="A56" s="451" t="str">
        <f>VLOOKUP(F56,MC!$B$2:$M$201,4,FALSE)</f>
        <v>mc_x66</v>
      </c>
      <c r="B56" s="661" t="s">
        <v>19</v>
      </c>
      <c r="C56" s="470"/>
      <c r="D56" s="452"/>
      <c r="E56" s="451">
        <v>5</v>
      </c>
      <c r="F56" s="452" t="s">
        <v>19</v>
      </c>
      <c r="G56" s="451"/>
      <c r="H56" s="452"/>
      <c r="I56" s="452"/>
      <c r="J56" s="452"/>
    </row>
    <row r="57" spans="1:10" ht="11.25">
      <c r="A57" s="451" t="str">
        <f>VLOOKUP(F57,MC!$B$2:$M$201,4,FALSE)</f>
        <v>mc_x60</v>
      </c>
      <c r="B57" s="755" t="s">
        <v>778</v>
      </c>
      <c r="C57" s="649"/>
      <c r="D57" s="452"/>
      <c r="E57" s="451">
        <v>6</v>
      </c>
      <c r="F57" s="452" t="s">
        <v>1375</v>
      </c>
      <c r="G57" s="451"/>
      <c r="H57" s="452"/>
      <c r="I57" s="452"/>
      <c r="J57" s="452"/>
    </row>
    <row r="58" spans="1:10" ht="11.25">
      <c r="A58" s="451" t="str">
        <f>VLOOKUP(F58,MC!$B$2:$M$201,4,FALSE)</f>
        <v>mc_x68</v>
      </c>
      <c r="B58" s="468" t="s">
        <v>24</v>
      </c>
      <c r="C58" s="470"/>
      <c r="D58" s="452"/>
      <c r="E58" s="451">
        <v>4</v>
      </c>
      <c r="F58" s="452" t="s">
        <v>24</v>
      </c>
      <c r="G58" s="451"/>
      <c r="H58" s="452"/>
      <c r="I58" s="452"/>
      <c r="J58" s="452"/>
    </row>
    <row r="59" spans="1:10" ht="11.25">
      <c r="A59" s="451" t="str">
        <f>VLOOKUP(F59,MC!$B$2:$M$201,4,FALSE)</f>
        <v>mc_x170</v>
      </c>
      <c r="B59" s="661" t="s">
        <v>537</v>
      </c>
      <c r="C59" s="649"/>
      <c r="D59" s="452"/>
      <c r="E59" s="451">
        <v>5</v>
      </c>
      <c r="F59" s="452" t="s">
        <v>1596</v>
      </c>
      <c r="G59" s="451"/>
      <c r="H59" s="452"/>
      <c r="I59" s="452"/>
      <c r="J59" s="452"/>
    </row>
    <row r="60" spans="1:10" ht="11.25">
      <c r="A60" s="451" t="e">
        <f>VLOOKUP(F60,MC!$B$2:$M$201,4,FALSE)</f>
        <v>#N/A</v>
      </c>
      <c r="B60" s="805" t="s">
        <v>1730</v>
      </c>
      <c r="C60" s="799"/>
      <c r="D60" s="749"/>
      <c r="E60" s="798">
        <v>5</v>
      </c>
      <c r="F60" s="749" t="s">
        <v>1829</v>
      </c>
      <c r="G60" s="451"/>
      <c r="H60" s="452"/>
      <c r="I60" s="452"/>
      <c r="J60" s="452"/>
    </row>
    <row r="61" spans="1:10" ht="11.25">
      <c r="A61" s="451" t="str">
        <f>VLOOKUP(F61,MC!$B$2:$M$201,4,FALSE)</f>
        <v>mc_x79</v>
      </c>
      <c r="B61" s="468" t="s">
        <v>540</v>
      </c>
      <c r="C61" s="470"/>
      <c r="D61" s="452"/>
      <c r="E61" s="451">
        <v>4</v>
      </c>
      <c r="F61" s="452" t="s">
        <v>6</v>
      </c>
      <c r="G61" s="451"/>
      <c r="H61" s="452"/>
      <c r="I61" s="452"/>
      <c r="J61" s="452"/>
    </row>
    <row r="62" spans="1:10" ht="11.25">
      <c r="A62" s="451" t="str">
        <f>VLOOKUP(F62,MC!$B$2:$M$201,4,FALSE)</f>
        <v>mc_x118</v>
      </c>
      <c r="B62" s="756" t="s">
        <v>541</v>
      </c>
      <c r="C62" s="640"/>
      <c r="D62" s="452"/>
      <c r="E62" s="451">
        <v>5</v>
      </c>
      <c r="F62" s="452" t="s">
        <v>178</v>
      </c>
      <c r="G62" s="451"/>
      <c r="H62" s="452"/>
      <c r="I62" s="452"/>
      <c r="J62" s="452"/>
    </row>
    <row r="63" spans="1:10" ht="11.25">
      <c r="A63" s="451" t="str">
        <f>VLOOKUP(F63,MC!$B$2:$M$201,4,FALSE)</f>
        <v>mc_x174</v>
      </c>
      <c r="B63" s="756" t="s">
        <v>542</v>
      </c>
      <c r="C63" s="640"/>
      <c r="D63" s="452"/>
      <c r="E63" s="451">
        <v>5</v>
      </c>
      <c r="F63" s="452" t="s">
        <v>1598</v>
      </c>
      <c r="G63" s="451"/>
      <c r="H63" s="452"/>
      <c r="I63" s="452"/>
      <c r="J63" s="452"/>
    </row>
    <row r="64" spans="1:10" ht="11.25">
      <c r="A64" s="451" t="e">
        <f>VLOOKUP(F64,MC!$B$2:$M$201,4,FALSE)</f>
        <v>#N/A</v>
      </c>
      <c r="B64" s="806" t="s">
        <v>1745</v>
      </c>
      <c r="C64" s="640"/>
      <c r="D64" s="452"/>
      <c r="E64" s="451">
        <v>2</v>
      </c>
      <c r="F64" s="749" t="s">
        <v>1830</v>
      </c>
      <c r="G64" s="451"/>
      <c r="H64" s="452"/>
      <c r="I64" s="452"/>
      <c r="J64" s="452"/>
    </row>
    <row r="65" spans="1:10" ht="11.25">
      <c r="A65" s="687" t="s">
        <v>1812</v>
      </c>
      <c r="B65" s="686" t="s">
        <v>1834</v>
      </c>
      <c r="C65" s="685"/>
      <c r="D65" s="685"/>
      <c r="E65" s="685"/>
      <c r="F65" s="686"/>
      <c r="G65" s="685"/>
      <c r="H65" s="684"/>
      <c r="I65" s="684"/>
      <c r="J65" s="683" t="s">
        <v>1681</v>
      </c>
    </row>
    <row r="66" spans="1:10" ht="11.25">
      <c r="A66" s="451" t="str">
        <f>VLOOKUP(F66,MC!$B$2:$M$201,4,FALSE)</f>
        <v>dim_LI</v>
      </c>
      <c r="B66" s="453" t="s">
        <v>115</v>
      </c>
      <c r="C66" s="452"/>
      <c r="D66" s="452"/>
      <c r="E66" s="451">
        <v>0</v>
      </c>
      <c r="F66" s="453" t="s">
        <v>115</v>
      </c>
      <c r="G66" s="451"/>
      <c r="H66" s="451"/>
      <c r="I66" s="451"/>
      <c r="J66" s="452"/>
    </row>
    <row r="67" spans="1:10" ht="11.25">
      <c r="A67" s="451" t="str">
        <f>VLOOKUP(F67,MC!$B$2:$M$201,4,FALSE)</f>
        <v>mc_x0</v>
      </c>
      <c r="B67" s="469" t="s">
        <v>545</v>
      </c>
      <c r="C67" s="452"/>
      <c r="D67" s="469"/>
      <c r="E67" s="451">
        <v>1</v>
      </c>
      <c r="F67" s="452" t="s">
        <v>1023</v>
      </c>
      <c r="G67" s="451" t="s">
        <v>1359</v>
      </c>
      <c r="H67" s="452"/>
      <c r="I67" s="452"/>
      <c r="J67" s="452"/>
    </row>
    <row r="68" spans="1:10" ht="11.25">
      <c r="A68" s="451" t="str">
        <f>VLOOKUP(F68,MC!$B$2:$M$201,4,FALSE)</f>
        <v>mc_x58</v>
      </c>
      <c r="B68" s="470" t="s">
        <v>887</v>
      </c>
      <c r="C68" s="452"/>
      <c r="D68" s="470"/>
      <c r="E68" s="451">
        <v>2</v>
      </c>
      <c r="F68" s="452" t="s">
        <v>1035</v>
      </c>
      <c r="G68" s="451"/>
      <c r="H68" s="452"/>
      <c r="I68" s="452"/>
      <c r="J68" s="452"/>
    </row>
    <row r="69" spans="1:10" ht="11.25">
      <c r="A69" s="451" t="str">
        <f>VLOOKUP(F69,MC!$B$2:$M$201,4,FALSE)</f>
        <v>mc_x42</v>
      </c>
      <c r="B69" s="467" t="s">
        <v>890</v>
      </c>
      <c r="C69" s="452"/>
      <c r="D69" s="649"/>
      <c r="E69" s="451">
        <v>3</v>
      </c>
      <c r="F69" s="452" t="s">
        <v>13</v>
      </c>
      <c r="G69" s="451"/>
      <c r="H69" s="452"/>
      <c r="I69" s="452"/>
      <c r="J69" s="452"/>
    </row>
    <row r="70" spans="1:10" s="754" customFormat="1" ht="11.25">
      <c r="A70" s="794" t="str">
        <f>VLOOKUP(F70,MC!$B$2:$M$201,4,FALSE)</f>
        <v>mc_x46</v>
      </c>
      <c r="B70" s="795" t="s">
        <v>891</v>
      </c>
      <c r="C70" s="797"/>
      <c r="D70" s="795"/>
      <c r="E70" s="794">
        <v>4</v>
      </c>
      <c r="F70" s="797" t="s">
        <v>315</v>
      </c>
      <c r="G70" s="753"/>
      <c r="H70" s="752"/>
      <c r="I70" s="752"/>
      <c r="J70" s="452" t="s">
        <v>1831</v>
      </c>
    </row>
    <row r="71" spans="1:10" ht="11.25">
      <c r="A71" s="451" t="str">
        <f>VLOOKUP(F71,MC!$B$2:$M$201,4,FALSE)</f>
        <v>mc_x124</v>
      </c>
      <c r="B71" s="672" t="s">
        <v>11</v>
      </c>
      <c r="C71" s="452"/>
      <c r="D71" s="672"/>
      <c r="E71" s="451">
        <v>3</v>
      </c>
      <c r="F71" s="452" t="s">
        <v>11</v>
      </c>
      <c r="G71" s="451"/>
      <c r="H71" s="452"/>
      <c r="I71" s="452"/>
      <c r="J71" s="452"/>
    </row>
    <row r="72" spans="1:10" ht="11.25">
      <c r="A72" s="451" t="str">
        <f>VLOOKUP(F72,MC!$B$2:$M$201,4,FALSE)</f>
        <v>mc_x108</v>
      </c>
      <c r="B72" s="666" t="s">
        <v>1377</v>
      </c>
      <c r="C72" s="452"/>
      <c r="D72" s="666"/>
      <c r="E72" s="451">
        <v>4</v>
      </c>
      <c r="F72" s="452" t="s">
        <v>1377</v>
      </c>
      <c r="G72" s="451"/>
      <c r="H72" s="452"/>
      <c r="I72" s="452"/>
      <c r="J72" s="452"/>
    </row>
    <row r="73" spans="1:10" ht="11.25">
      <c r="A73" s="451" t="str">
        <f>VLOOKUP(F73,MC!$B$2:$M$201,4,FALSE)</f>
        <v>mc_x107</v>
      </c>
      <c r="B73" s="666" t="s">
        <v>1376</v>
      </c>
      <c r="C73" s="452"/>
      <c r="D73" s="666"/>
      <c r="E73" s="451">
        <v>4</v>
      </c>
      <c r="F73" s="452" t="s">
        <v>1376</v>
      </c>
      <c r="G73" s="451"/>
      <c r="H73" s="452"/>
      <c r="I73" s="452"/>
      <c r="J73" s="452"/>
    </row>
    <row r="74" spans="1:10" ht="11.25">
      <c r="A74" s="451" t="str">
        <f>VLOOKUP(F74,MC!$B$2:$M$201,4,FALSE)</f>
        <v>mc_x109</v>
      </c>
      <c r="B74" s="666" t="s">
        <v>1378</v>
      </c>
      <c r="C74" s="452"/>
      <c r="D74" s="666"/>
      <c r="E74" s="451">
        <v>4</v>
      </c>
      <c r="F74" s="452" t="s">
        <v>1378</v>
      </c>
      <c r="G74" s="451"/>
      <c r="H74" s="452"/>
      <c r="I74" s="452"/>
      <c r="J74" s="452"/>
    </row>
    <row r="75" spans="1:10" ht="11.25">
      <c r="A75" s="451" t="e">
        <f>VLOOKUP(F75,MC!$B$2:$M$201,4,FALSE)</f>
        <v>#N/A</v>
      </c>
      <c r="B75" s="807" t="s">
        <v>1735</v>
      </c>
      <c r="C75" s="749"/>
      <c r="D75" s="808"/>
      <c r="E75" s="798">
        <v>3</v>
      </c>
      <c r="F75" s="749" t="s">
        <v>1734</v>
      </c>
      <c r="G75" s="451"/>
      <c r="H75" s="452"/>
      <c r="I75" s="452"/>
      <c r="J75" s="452"/>
    </row>
    <row r="76" spans="1:10" ht="11.25">
      <c r="A76" s="451" t="str">
        <f>VLOOKUP(F76,MC!$B$2:$M$201,4,FALSE)</f>
        <v>mc_x36</v>
      </c>
      <c r="B76" s="468" t="s">
        <v>549</v>
      </c>
      <c r="C76" s="452"/>
      <c r="D76" s="649"/>
      <c r="E76" s="451">
        <v>4</v>
      </c>
      <c r="F76" s="452" t="s">
        <v>549</v>
      </c>
      <c r="G76" s="451"/>
      <c r="H76" s="452"/>
      <c r="I76" s="452"/>
      <c r="J76" s="452"/>
    </row>
    <row r="77" spans="1:10" ht="11.25">
      <c r="A77" s="451" t="str">
        <f>VLOOKUP(F77,MC!$B$2:$M$201,4,FALSE)</f>
        <v>mc_x38</v>
      </c>
      <c r="B77" s="665" t="s">
        <v>1381</v>
      </c>
      <c r="C77" s="452"/>
      <c r="D77" s="671"/>
      <c r="E77" s="451">
        <v>5</v>
      </c>
      <c r="F77" s="452" t="s">
        <v>1380</v>
      </c>
      <c r="G77" s="451"/>
      <c r="H77" s="452"/>
      <c r="I77" s="452"/>
      <c r="J77" s="452"/>
    </row>
    <row r="78" spans="1:10" ht="11.25">
      <c r="A78" s="451" t="str">
        <f>VLOOKUP(F78,MC!$B$2:$M$201,4,FALSE)</f>
        <v>mc_x37</v>
      </c>
      <c r="B78" s="665" t="s">
        <v>1382</v>
      </c>
      <c r="C78" s="452"/>
      <c r="D78" s="671"/>
      <c r="E78" s="451">
        <v>5</v>
      </c>
      <c r="F78" s="452" t="s">
        <v>1379</v>
      </c>
      <c r="G78" s="451"/>
      <c r="H78" s="452"/>
      <c r="I78" s="452"/>
      <c r="J78" s="452"/>
    </row>
    <row r="79" spans="1:10" ht="11.25">
      <c r="A79" s="451" t="str">
        <f>VLOOKUP(F79,MC!$B$2:$M$201,4,FALSE)</f>
        <v>mc_x35</v>
      </c>
      <c r="B79" s="665" t="s">
        <v>12</v>
      </c>
      <c r="C79" s="452"/>
      <c r="D79" s="671"/>
      <c r="E79" s="451">
        <v>5</v>
      </c>
      <c r="F79" s="452" t="s">
        <v>12</v>
      </c>
      <c r="G79" s="451"/>
      <c r="H79" s="452"/>
      <c r="I79" s="452"/>
      <c r="J79" s="452"/>
    </row>
    <row r="80" spans="1:10" ht="11.25">
      <c r="A80" s="451" t="str">
        <f>VLOOKUP(F80,MC!$B$2:$M$201,4,FALSE)</f>
        <v>mc_x18</v>
      </c>
      <c r="B80" s="763" t="s">
        <v>108</v>
      </c>
      <c r="C80" s="452"/>
      <c r="D80" s="665"/>
      <c r="E80" s="451">
        <v>6</v>
      </c>
      <c r="F80" s="452" t="s">
        <v>108</v>
      </c>
      <c r="G80" s="451"/>
      <c r="H80" s="452"/>
      <c r="I80" s="452"/>
      <c r="J80" s="452"/>
    </row>
    <row r="81" spans="1:10" ht="11.25">
      <c r="A81" s="451" t="str">
        <f>VLOOKUP(F81,MC!$B$2:$M$201,4,FALSE)</f>
        <v>mc_x40</v>
      </c>
      <c r="B81" s="764" t="s">
        <v>1370</v>
      </c>
      <c r="C81" s="452"/>
      <c r="D81" s="664"/>
      <c r="E81" s="451">
        <v>6</v>
      </c>
      <c r="F81" s="452" t="s">
        <v>1370</v>
      </c>
      <c r="G81" s="451"/>
      <c r="H81" s="452"/>
      <c r="I81" s="452"/>
      <c r="J81" s="452"/>
    </row>
    <row r="82" spans="1:10" ht="11.25">
      <c r="A82" s="451" t="str">
        <f>VLOOKUP(F82,MC!$B$2:$M$201,4,FALSE)</f>
        <v>mc_x41</v>
      </c>
      <c r="B82" s="765" t="s">
        <v>1383</v>
      </c>
      <c r="C82" s="452"/>
      <c r="D82" s="663"/>
      <c r="E82" s="451">
        <v>7</v>
      </c>
      <c r="F82" s="452" t="s">
        <v>1371</v>
      </c>
      <c r="G82" s="451"/>
      <c r="H82" s="452"/>
      <c r="I82" s="452"/>
      <c r="J82" s="452"/>
    </row>
    <row r="83" spans="1:10" ht="11.25">
      <c r="A83" s="451" t="str">
        <f>VLOOKUP(F83,MC!$B$2:$M$201,4,FALSE)</f>
        <v>mc_x171</v>
      </c>
      <c r="B83" s="766" t="s">
        <v>1608</v>
      </c>
      <c r="C83" s="452"/>
      <c r="D83" s="662"/>
      <c r="E83" s="451">
        <v>7</v>
      </c>
      <c r="F83" s="452" t="s">
        <v>1605</v>
      </c>
      <c r="G83" s="451"/>
      <c r="H83" s="452"/>
      <c r="I83" s="452"/>
      <c r="J83" s="452"/>
    </row>
    <row r="84" spans="1:10" ht="11.25">
      <c r="A84" s="451" t="str">
        <f>VLOOKUP(F84,MC!$B$2:$M$201,4,FALSE)</f>
        <v>mc_x39</v>
      </c>
      <c r="B84" s="755" t="s">
        <v>1369</v>
      </c>
      <c r="C84" s="452"/>
      <c r="D84" s="661"/>
      <c r="E84" s="451">
        <v>6</v>
      </c>
      <c r="F84" s="452" t="s">
        <v>1369</v>
      </c>
      <c r="G84" s="451"/>
      <c r="H84" s="452"/>
      <c r="I84" s="452"/>
      <c r="J84" s="452"/>
    </row>
    <row r="85" spans="1:10" ht="11.25">
      <c r="A85" s="451" t="str">
        <f>VLOOKUP(F85,MC!$B$2:$M$201,4,FALSE)</f>
        <v>mc_x110</v>
      </c>
      <c r="B85" s="755" t="s">
        <v>111</v>
      </c>
      <c r="C85" s="452"/>
      <c r="D85" s="661"/>
      <c r="E85" s="451">
        <v>6</v>
      </c>
      <c r="F85" s="452" t="s">
        <v>111</v>
      </c>
      <c r="G85" s="451"/>
      <c r="H85" s="452"/>
      <c r="I85" s="452"/>
      <c r="J85" s="452"/>
    </row>
    <row r="86" spans="1:10" ht="11.25">
      <c r="A86" s="451" t="str">
        <f>VLOOKUP(F86,MC!$B$2:$M$201,4,FALSE)</f>
        <v>mc_x29</v>
      </c>
      <c r="B86" s="767" t="s">
        <v>1343</v>
      </c>
      <c r="C86" s="452"/>
      <c r="D86" s="660"/>
      <c r="E86" s="451">
        <v>5</v>
      </c>
      <c r="F86" s="452" t="s">
        <v>1343</v>
      </c>
      <c r="G86" s="451"/>
      <c r="H86" s="452"/>
      <c r="I86" s="452"/>
      <c r="J86" s="452"/>
    </row>
    <row r="87" spans="1:10" ht="11.25">
      <c r="A87" s="451" t="str">
        <f>VLOOKUP(F87,MC!$B$2:$M$201,4,FALSE)</f>
        <v>mc_x31</v>
      </c>
      <c r="B87" s="768" t="s">
        <v>1384</v>
      </c>
      <c r="C87" s="452"/>
      <c r="D87" s="659"/>
      <c r="E87" s="451">
        <v>6</v>
      </c>
      <c r="F87" s="452" t="s">
        <v>1592</v>
      </c>
      <c r="G87" s="451"/>
      <c r="H87" s="452"/>
      <c r="I87" s="452"/>
      <c r="J87" s="452"/>
    </row>
    <row r="88" spans="1:10" ht="11.25">
      <c r="A88" s="451" t="str">
        <f>VLOOKUP(F88,MC!$B$2:$M$201,4,FALSE)</f>
        <v>mc_x30</v>
      </c>
      <c r="B88" s="769" t="s">
        <v>1609</v>
      </c>
      <c r="C88" s="452"/>
      <c r="D88" s="658"/>
      <c r="E88" s="451">
        <v>6</v>
      </c>
      <c r="F88" s="452" t="s">
        <v>1591</v>
      </c>
      <c r="G88" s="451"/>
      <c r="H88" s="452"/>
      <c r="I88" s="452"/>
      <c r="J88" s="452"/>
    </row>
    <row r="89" spans="1:10" ht="11.25">
      <c r="A89" s="451" t="e">
        <f>VLOOKUP(F89,MC!$B$2:$M$201,4,FALSE)</f>
        <v>#N/A</v>
      </c>
      <c r="B89" s="809" t="s">
        <v>105</v>
      </c>
      <c r="C89" s="749"/>
      <c r="D89" s="810"/>
      <c r="E89" s="798">
        <v>6</v>
      </c>
      <c r="F89" s="749" t="s">
        <v>105</v>
      </c>
      <c r="G89" s="451"/>
      <c r="H89" s="452"/>
      <c r="I89" s="452"/>
      <c r="J89" s="452"/>
    </row>
    <row r="90" spans="1:10" ht="11.25">
      <c r="A90" s="451" t="e">
        <f>VLOOKUP(F90,MC!$B$2:$M$201,4,FALSE)</f>
        <v>#N/A</v>
      </c>
      <c r="B90" s="809" t="s">
        <v>1754</v>
      </c>
      <c r="C90" s="749"/>
      <c r="D90" s="810"/>
      <c r="E90" s="798">
        <v>6</v>
      </c>
      <c r="F90" s="749" t="s">
        <v>1754</v>
      </c>
      <c r="G90" s="451"/>
      <c r="H90" s="452"/>
      <c r="I90" s="452"/>
      <c r="J90" s="452"/>
    </row>
    <row r="91" spans="1:10" ht="11.25">
      <c r="A91" s="451" t="str">
        <f>VLOOKUP(F91,MC!$B$2:$M$201,4,FALSE)</f>
        <v>mc_x5</v>
      </c>
      <c r="B91" s="657" t="s">
        <v>107</v>
      </c>
      <c r="C91" s="452"/>
      <c r="D91" s="667"/>
      <c r="E91" s="451">
        <v>6</v>
      </c>
      <c r="F91" s="452" t="s">
        <v>107</v>
      </c>
      <c r="G91" s="451"/>
      <c r="H91" s="452"/>
      <c r="I91" s="452"/>
      <c r="J91" s="452"/>
    </row>
    <row r="92" spans="1:10" ht="11.25">
      <c r="A92" s="451" t="str">
        <f>VLOOKUP(F92,MC!$B$2:$M$201,4,FALSE)</f>
        <v>mc_x17</v>
      </c>
      <c r="B92" s="770" t="s">
        <v>220</v>
      </c>
      <c r="C92" s="452"/>
      <c r="D92" s="657"/>
      <c r="E92" s="451">
        <v>7</v>
      </c>
      <c r="F92" s="452" t="s">
        <v>220</v>
      </c>
      <c r="G92" s="451"/>
      <c r="H92" s="452"/>
      <c r="I92" s="452"/>
      <c r="J92" s="452"/>
    </row>
    <row r="93" spans="1:10" ht="11.25">
      <c r="A93" s="451" t="str">
        <f>VLOOKUP(F93,MC!$B$2:$M$201,4,FALSE)</f>
        <v>mc_x75</v>
      </c>
      <c r="B93" s="770" t="s">
        <v>221</v>
      </c>
      <c r="C93" s="452"/>
      <c r="D93" s="657"/>
      <c r="E93" s="451">
        <v>7</v>
      </c>
      <c r="F93" s="452" t="s">
        <v>221</v>
      </c>
      <c r="G93" s="451"/>
      <c r="H93" s="452"/>
      <c r="I93" s="452"/>
      <c r="J93" s="452"/>
    </row>
    <row r="94" spans="1:10" ht="11.25">
      <c r="A94" s="451" t="str">
        <f>VLOOKUP(F94,MC!$B$2:$M$201,4,FALSE)</f>
        <v>mc_x83</v>
      </c>
      <c r="B94" s="657" t="s">
        <v>558</v>
      </c>
      <c r="C94" s="452"/>
      <c r="D94" s="667"/>
      <c r="E94" s="451">
        <v>6</v>
      </c>
      <c r="F94" s="452" t="s">
        <v>558</v>
      </c>
      <c r="G94" s="451"/>
      <c r="H94" s="452"/>
      <c r="I94" s="452"/>
      <c r="J94" s="452"/>
    </row>
    <row r="95" spans="1:10" ht="11.25">
      <c r="A95" s="451" t="str">
        <f>VLOOKUP(F95,MC!$B$2:$M$201,4,FALSE)</f>
        <v>mc_x85</v>
      </c>
      <c r="B95" s="660" t="s">
        <v>560</v>
      </c>
      <c r="C95" s="452"/>
      <c r="D95" s="669"/>
      <c r="E95" s="451">
        <v>3</v>
      </c>
      <c r="F95" s="452" t="s">
        <v>1044</v>
      </c>
      <c r="G95" s="451"/>
      <c r="H95" s="452"/>
      <c r="I95" s="452"/>
      <c r="J95" s="452"/>
    </row>
    <row r="96" spans="1:10" ht="11.25">
      <c r="A96" s="451" t="str">
        <f>VLOOKUP(F96,MC!$B$2:$M$201,4,FALSE)</f>
        <v>mc_x173</v>
      </c>
      <c r="B96" s="656" t="s">
        <v>1611</v>
      </c>
      <c r="C96" s="452"/>
      <c r="D96" s="668"/>
      <c r="E96" s="451">
        <v>4</v>
      </c>
      <c r="F96" s="452" t="s">
        <v>1610</v>
      </c>
      <c r="G96" s="451"/>
      <c r="H96" s="452"/>
      <c r="I96" s="452"/>
      <c r="J96" s="452"/>
    </row>
    <row r="97" spans="1:10" ht="11.25">
      <c r="A97" s="451" t="str">
        <f>VLOOKUP(F97,MC!$B$2:$M$201,4,FALSE)</f>
        <v>mc_x54</v>
      </c>
      <c r="B97" s="649" t="s">
        <v>894</v>
      </c>
      <c r="C97" s="452"/>
      <c r="D97" s="649"/>
      <c r="E97" s="451">
        <v>3</v>
      </c>
      <c r="F97" s="452" t="s">
        <v>1033</v>
      </c>
      <c r="G97" s="451"/>
      <c r="H97" s="452"/>
      <c r="I97" s="452"/>
      <c r="J97" s="452"/>
    </row>
    <row r="98" spans="1:10" ht="11.25">
      <c r="A98" s="451" t="str">
        <f>VLOOKUP(F98,MC!$B$2:$M$201,4,FALSE)</f>
        <v>mc_x77</v>
      </c>
      <c r="B98" s="470" t="s">
        <v>696</v>
      </c>
      <c r="C98" s="452"/>
      <c r="D98" s="470"/>
      <c r="E98" s="451">
        <v>2</v>
      </c>
      <c r="F98" s="452" t="s">
        <v>1034</v>
      </c>
      <c r="G98" s="451"/>
      <c r="H98" s="452"/>
      <c r="I98" s="452"/>
      <c r="J98" s="452"/>
    </row>
    <row r="99" spans="1:10" ht="11.25">
      <c r="A99" s="451" t="str">
        <f>VLOOKUP(F99,MC!$B$2:$M$201,4,FALSE)</f>
        <v>mc_x105</v>
      </c>
      <c r="B99" s="649" t="s">
        <v>26</v>
      </c>
      <c r="C99" s="452"/>
      <c r="D99" s="649"/>
      <c r="E99" s="451">
        <v>3</v>
      </c>
      <c r="F99" s="452" t="s">
        <v>26</v>
      </c>
      <c r="G99" s="451"/>
      <c r="H99" s="452"/>
      <c r="I99" s="452"/>
      <c r="J99" s="452"/>
    </row>
    <row r="100" spans="1:10" ht="11.25">
      <c r="A100" s="451" t="str">
        <f>VLOOKUP(F100,MC!$B$2:$M$201,4,FALSE)</f>
        <v>mc_x106</v>
      </c>
      <c r="B100" s="468" t="s">
        <v>27</v>
      </c>
      <c r="C100" s="452"/>
      <c r="D100" s="468"/>
      <c r="E100" s="451">
        <v>4</v>
      </c>
      <c r="F100" s="452" t="s">
        <v>27</v>
      </c>
      <c r="G100" s="451"/>
      <c r="H100" s="452"/>
      <c r="I100" s="452"/>
      <c r="J100" s="452"/>
    </row>
    <row r="101" spans="1:10" ht="11.25">
      <c r="A101" s="451" t="str">
        <f>VLOOKUP(F101,MC!$B$2:$M$201,4,FALSE)</f>
        <v>mc_x102</v>
      </c>
      <c r="B101" s="661" t="s">
        <v>895</v>
      </c>
      <c r="C101" s="452"/>
      <c r="D101" s="661"/>
      <c r="E101" s="451">
        <v>5</v>
      </c>
      <c r="F101" s="452" t="s">
        <v>895</v>
      </c>
      <c r="G101" s="451"/>
      <c r="H101" s="452"/>
      <c r="I101" s="452"/>
      <c r="J101" s="452"/>
    </row>
    <row r="102" spans="1:10" ht="11.25">
      <c r="A102" s="451" t="str">
        <f>VLOOKUP(F102,MC!$B$2:$M$201,4,FALSE)</f>
        <v>mc_x84</v>
      </c>
      <c r="B102" s="661" t="s">
        <v>896</v>
      </c>
      <c r="C102" s="452"/>
      <c r="D102" s="661"/>
      <c r="E102" s="451">
        <v>5</v>
      </c>
      <c r="F102" s="452" t="s">
        <v>896</v>
      </c>
      <c r="G102" s="451"/>
      <c r="H102" s="452"/>
      <c r="I102" s="452"/>
      <c r="J102" s="452"/>
    </row>
    <row r="103" spans="1:10" ht="11.25">
      <c r="A103" s="451" t="str">
        <f>VLOOKUP(F103,MC!$B$2:$M$201,4,FALSE)</f>
        <v>mc_x115</v>
      </c>
      <c r="B103" s="468" t="s">
        <v>897</v>
      </c>
      <c r="C103" s="452"/>
      <c r="D103" s="468"/>
      <c r="E103" s="451">
        <v>4</v>
      </c>
      <c r="F103" s="452" t="s">
        <v>897</v>
      </c>
      <c r="G103" s="451"/>
      <c r="H103" s="452"/>
      <c r="I103" s="452"/>
      <c r="J103" s="452"/>
    </row>
    <row r="104" spans="1:10" ht="11.25">
      <c r="A104" s="451" t="str">
        <f>VLOOKUP(F104,MC!$B$2:$M$201,4,FALSE)</f>
        <v>mc_x100</v>
      </c>
      <c r="B104" s="468" t="s">
        <v>898</v>
      </c>
      <c r="C104" s="452"/>
      <c r="D104" s="468"/>
      <c r="E104" s="451">
        <v>4</v>
      </c>
      <c r="F104" s="452" t="s">
        <v>898</v>
      </c>
      <c r="G104" s="451"/>
      <c r="H104" s="452"/>
      <c r="I104" s="452"/>
      <c r="J104" s="452"/>
    </row>
    <row r="105" spans="1:10" ht="11.25">
      <c r="A105" s="451" t="str">
        <f>VLOOKUP(F105,MC!$B$2:$M$201,4,FALSE)</f>
        <v>mc_x72</v>
      </c>
      <c r="B105" s="468" t="s">
        <v>899</v>
      </c>
      <c r="C105" s="452"/>
      <c r="D105" s="661"/>
      <c r="E105" s="451">
        <v>4</v>
      </c>
      <c r="F105" s="452" t="s">
        <v>899</v>
      </c>
      <c r="G105" s="451"/>
      <c r="H105" s="452"/>
      <c r="I105" s="452"/>
      <c r="J105" s="452"/>
    </row>
    <row r="106" spans="1:10" ht="11.25">
      <c r="A106" s="451" t="str">
        <f>VLOOKUP(F106,MC!$B$2:$M$201,4,FALSE)</f>
        <v>mc_x90</v>
      </c>
      <c r="B106" s="468" t="s">
        <v>28</v>
      </c>
      <c r="C106" s="452"/>
      <c r="D106" s="468"/>
      <c r="E106" s="451">
        <v>4</v>
      </c>
      <c r="F106" s="452" t="s">
        <v>28</v>
      </c>
      <c r="G106" s="451"/>
      <c r="H106" s="452"/>
      <c r="I106" s="452"/>
      <c r="J106" s="452"/>
    </row>
    <row r="107" spans="1:10" ht="11.25">
      <c r="A107" s="451" t="str">
        <f>VLOOKUP(F107,MC!$B$2:$M$201,4,FALSE)</f>
        <v>mc_x121</v>
      </c>
      <c r="B107" s="649" t="s">
        <v>1374</v>
      </c>
      <c r="C107" s="452"/>
      <c r="D107" s="649"/>
      <c r="E107" s="451">
        <v>3</v>
      </c>
      <c r="F107" s="452" t="s">
        <v>1374</v>
      </c>
      <c r="G107" s="451"/>
      <c r="H107" s="452"/>
      <c r="I107" s="452"/>
      <c r="J107" s="452"/>
    </row>
    <row r="108" spans="1:10" ht="11.25">
      <c r="A108" s="451" t="str">
        <f>VLOOKUP(F108,MC!$B$2:$M$201,4,FALSE)</f>
        <v>mc_x128</v>
      </c>
      <c r="B108" s="649" t="s">
        <v>789</v>
      </c>
      <c r="C108" s="452"/>
      <c r="D108" s="649"/>
      <c r="E108" s="451">
        <v>3</v>
      </c>
      <c r="F108" s="452" t="s">
        <v>21</v>
      </c>
      <c r="G108" s="451"/>
      <c r="H108" s="452"/>
      <c r="I108" s="452"/>
      <c r="J108" s="452"/>
    </row>
    <row r="109" spans="1:10" ht="11.25">
      <c r="A109" s="451" t="str">
        <f>VLOOKUP(F109,MC!$B$2:$M$201,4,FALSE)</f>
        <v>mc_x19</v>
      </c>
      <c r="B109" s="468" t="s">
        <v>790</v>
      </c>
      <c r="C109" s="452"/>
      <c r="D109" s="468"/>
      <c r="E109" s="451">
        <v>4</v>
      </c>
      <c r="F109" s="452" t="s">
        <v>22</v>
      </c>
      <c r="G109" s="451"/>
      <c r="H109" s="452"/>
      <c r="I109" s="452"/>
      <c r="J109" s="452"/>
    </row>
    <row r="110" spans="1:10" ht="11.25">
      <c r="A110" s="451" t="str">
        <f>VLOOKUP(F110,MC!$B$2:$M$201,4,FALSE)</f>
        <v>mc_x32</v>
      </c>
      <c r="B110" s="468" t="s">
        <v>791</v>
      </c>
      <c r="C110" s="452"/>
      <c r="D110" s="468"/>
      <c r="E110" s="451">
        <v>4</v>
      </c>
      <c r="F110" s="452" t="s">
        <v>23</v>
      </c>
      <c r="G110" s="451"/>
      <c r="H110" s="452"/>
      <c r="I110" s="452"/>
      <c r="J110" s="452"/>
    </row>
    <row r="111" spans="1:10" ht="11.25">
      <c r="A111" s="451" t="str">
        <f>VLOOKUP(F111,MC!$B$2:$M$201,4,FALSE)</f>
        <v>mc_x64</v>
      </c>
      <c r="B111" s="649" t="s">
        <v>788</v>
      </c>
      <c r="C111" s="452"/>
      <c r="D111" s="649"/>
      <c r="E111" s="451">
        <v>3</v>
      </c>
      <c r="F111" s="452" t="s">
        <v>25</v>
      </c>
      <c r="G111" s="451"/>
      <c r="H111" s="452"/>
      <c r="I111" s="452"/>
      <c r="J111" s="452"/>
    </row>
    <row r="112" spans="1:10" ht="11.25">
      <c r="A112" s="451" t="str">
        <f>VLOOKUP(F112,MC!$B$2:$M$201,4,FALSE)</f>
        <v>mc_x79</v>
      </c>
      <c r="B112" s="649" t="s">
        <v>561</v>
      </c>
      <c r="C112" s="452"/>
      <c r="D112" s="649"/>
      <c r="E112" s="451">
        <v>3</v>
      </c>
      <c r="F112" s="452" t="s">
        <v>6</v>
      </c>
      <c r="G112" s="451"/>
      <c r="H112" s="452"/>
      <c r="I112" s="452"/>
      <c r="J112" s="452"/>
    </row>
    <row r="113" spans="1:10" ht="11.25">
      <c r="A113" s="687" t="s">
        <v>1813</v>
      </c>
      <c r="B113" s="686" t="s">
        <v>1835</v>
      </c>
      <c r="C113" s="685"/>
      <c r="D113" s="685"/>
      <c r="E113" s="685"/>
      <c r="F113" s="686"/>
      <c r="G113" s="685"/>
      <c r="H113" s="684"/>
      <c r="I113" s="684"/>
      <c r="J113" s="683" t="s">
        <v>1682</v>
      </c>
    </row>
    <row r="114" spans="1:10" ht="11.25">
      <c r="A114" s="451" t="str">
        <f>VLOOKUP(F114,MC!$B$2:$M$201,4,FALSE)</f>
        <v>dim_EQ</v>
      </c>
      <c r="B114" s="453" t="s">
        <v>58</v>
      </c>
      <c r="C114" s="452"/>
      <c r="D114" s="452"/>
      <c r="E114" s="451">
        <v>0</v>
      </c>
      <c r="F114" s="453" t="s">
        <v>58</v>
      </c>
      <c r="G114" s="451"/>
      <c r="H114" s="451"/>
      <c r="I114" s="451"/>
      <c r="J114" s="452"/>
    </row>
    <row r="115" spans="1:10" ht="11.25">
      <c r="A115" s="451" t="str">
        <f>VLOOKUP(F115,MC!$B$2:$M$201,4,FALSE)</f>
        <v>mc_x0</v>
      </c>
      <c r="B115" s="675" t="s">
        <v>45</v>
      </c>
      <c r="C115" s="452"/>
      <c r="D115" s="452"/>
      <c r="E115" s="451">
        <v>1</v>
      </c>
      <c r="F115" s="452" t="s">
        <v>1023</v>
      </c>
      <c r="G115" s="451" t="s">
        <v>1359</v>
      </c>
      <c r="H115" s="452"/>
      <c r="I115" s="452"/>
      <c r="J115" s="452"/>
    </row>
    <row r="116" spans="1:10" ht="11.25">
      <c r="A116" s="451" t="str">
        <f>VLOOKUP(F116,MC!$B$2:$M$201,4,FALSE)</f>
        <v>mc_x97</v>
      </c>
      <c r="B116" s="674" t="s">
        <v>350</v>
      </c>
      <c r="C116" s="452"/>
      <c r="D116" s="452"/>
      <c r="E116" s="451">
        <v>2</v>
      </c>
      <c r="F116" s="452" t="s">
        <v>350</v>
      </c>
      <c r="G116" s="451"/>
      <c r="H116" s="452"/>
      <c r="I116" s="452"/>
      <c r="J116" s="452"/>
    </row>
    <row r="117" spans="1:10" ht="11.25">
      <c r="A117" s="451" t="str">
        <f>VLOOKUP(F117,MC!$B$2:$M$201,4,FALSE)</f>
        <v>mc_x70</v>
      </c>
      <c r="B117" s="673" t="s">
        <v>32</v>
      </c>
      <c r="C117" s="452"/>
      <c r="D117" s="452"/>
      <c r="E117" s="451">
        <v>3</v>
      </c>
      <c r="F117" s="452" t="s">
        <v>32</v>
      </c>
      <c r="G117" s="451"/>
      <c r="H117" s="452"/>
      <c r="I117" s="452"/>
      <c r="J117" s="452"/>
    </row>
    <row r="118" spans="1:10" ht="11.25">
      <c r="A118" s="451" t="str">
        <f>VLOOKUP(F118,MC!$B$2:$M$201,4,FALSE)</f>
        <v>mc_x98</v>
      </c>
      <c r="B118" s="670" t="s">
        <v>33</v>
      </c>
      <c r="C118" s="452"/>
      <c r="D118" s="452"/>
      <c r="E118" s="451">
        <v>4</v>
      </c>
      <c r="F118" s="452" t="s">
        <v>33</v>
      </c>
      <c r="G118" s="451"/>
      <c r="H118" s="452"/>
      <c r="I118" s="452"/>
      <c r="J118" s="452"/>
    </row>
    <row r="119" spans="1:10" ht="11.25">
      <c r="A119" s="451" t="str">
        <f>VLOOKUP(F119,MC!$B$2:$M$201,4,FALSE)</f>
        <v>mc_x132</v>
      </c>
      <c r="B119" s="670" t="s">
        <v>34</v>
      </c>
      <c r="C119" s="452"/>
      <c r="D119" s="452"/>
      <c r="E119" s="451">
        <v>4</v>
      </c>
      <c r="F119" s="452" t="s">
        <v>34</v>
      </c>
      <c r="G119" s="451"/>
      <c r="H119" s="452"/>
      <c r="I119" s="452"/>
      <c r="J119" s="452"/>
    </row>
    <row r="120" spans="1:10" ht="11.25">
      <c r="A120" s="451" t="str">
        <f>VLOOKUP(F120,MC!$B$2:$M$201,4,FALSE)</f>
        <v>mc_x123</v>
      </c>
      <c r="B120" s="673" t="s">
        <v>35</v>
      </c>
      <c r="C120" s="452"/>
      <c r="D120" s="452"/>
      <c r="E120" s="451">
        <v>3</v>
      </c>
      <c r="F120" s="452" t="s">
        <v>35</v>
      </c>
      <c r="G120" s="451"/>
      <c r="H120" s="452"/>
      <c r="I120" s="452"/>
      <c r="J120" s="452"/>
    </row>
    <row r="121" spans="1:10" ht="11.25">
      <c r="A121" s="451" t="str">
        <f>VLOOKUP(F121,MC!$B$2:$M$201,4,FALSE)</f>
        <v>mc_x79</v>
      </c>
      <c r="B121" s="673" t="s">
        <v>1612</v>
      </c>
      <c r="C121" s="452"/>
      <c r="D121" s="452"/>
      <c r="E121" s="451">
        <v>3</v>
      </c>
      <c r="F121" s="452" t="s">
        <v>6</v>
      </c>
      <c r="G121" s="451"/>
      <c r="H121" s="452"/>
      <c r="I121" s="452"/>
      <c r="J121" s="452"/>
    </row>
    <row r="122" spans="1:10" ht="11.25">
      <c r="A122" s="451" t="str">
        <f>VLOOKUP(F122,MC!$B$2:$M$201,4,FALSE)</f>
        <v>mc_x51</v>
      </c>
      <c r="B122" s="670" t="s">
        <v>36</v>
      </c>
      <c r="C122" s="452"/>
      <c r="D122" s="452"/>
      <c r="E122" s="451">
        <v>4</v>
      </c>
      <c r="F122" s="452" t="s">
        <v>36</v>
      </c>
      <c r="G122" s="451"/>
      <c r="H122" s="452"/>
      <c r="I122" s="452"/>
      <c r="J122" s="452"/>
    </row>
    <row r="123" spans="1:10" ht="11.25">
      <c r="A123" s="451" t="str">
        <f>VLOOKUP(F123,MC!$B$2:$M$201,4,FALSE)</f>
        <v>mc_x87</v>
      </c>
      <c r="B123" s="670" t="s">
        <v>37</v>
      </c>
      <c r="C123" s="452"/>
      <c r="D123" s="452"/>
      <c r="E123" s="451">
        <v>4</v>
      </c>
      <c r="F123" s="452" t="s">
        <v>1046</v>
      </c>
      <c r="G123" s="451"/>
      <c r="H123" s="452"/>
      <c r="I123" s="452"/>
      <c r="J123" s="452"/>
    </row>
    <row r="124" spans="1:10" ht="11.25">
      <c r="A124" s="451" t="str">
        <f>VLOOKUP(F124,MC!$B$2:$M$201,4,FALSE)</f>
        <v>mc_x111</v>
      </c>
      <c r="B124" s="673" t="s">
        <v>1373</v>
      </c>
      <c r="C124" s="452"/>
      <c r="D124" s="452"/>
      <c r="E124" s="451">
        <v>3</v>
      </c>
      <c r="F124" s="452" t="s">
        <v>1373</v>
      </c>
      <c r="G124" s="451"/>
      <c r="H124" s="452"/>
      <c r="I124" s="452"/>
      <c r="J124" s="452"/>
    </row>
    <row r="125" spans="1:10" ht="11.25">
      <c r="A125" s="451" t="str">
        <f>VLOOKUP(F125,MC!$B$2:$M$201,4,FALSE)</f>
        <v>mc_x112</v>
      </c>
      <c r="B125" s="670" t="s">
        <v>40</v>
      </c>
      <c r="C125" s="452"/>
      <c r="D125" s="452"/>
      <c r="E125" s="451">
        <v>4</v>
      </c>
      <c r="F125" s="452" t="s">
        <v>40</v>
      </c>
      <c r="G125" s="451"/>
      <c r="H125" s="452"/>
      <c r="I125" s="452"/>
      <c r="J125" s="452"/>
    </row>
    <row r="126" spans="1:10" ht="11.25">
      <c r="A126" s="451" t="str">
        <f>VLOOKUP(F126,MC!$B$2:$M$201,4,FALSE)</f>
        <v>mc_x91</v>
      </c>
      <c r="B126" s="670" t="s">
        <v>41</v>
      </c>
      <c r="C126" s="452"/>
      <c r="D126" s="452"/>
      <c r="E126" s="451">
        <v>4</v>
      </c>
      <c r="F126" s="452" t="s">
        <v>41</v>
      </c>
      <c r="G126" s="451"/>
      <c r="H126" s="452"/>
      <c r="I126" s="452"/>
      <c r="J126" s="452"/>
    </row>
    <row r="127" spans="1:10" ht="11.25">
      <c r="A127" s="451" t="str">
        <f>VLOOKUP(F127,MC!$B$2:$M$201,4,FALSE)</f>
        <v>mc_x131</v>
      </c>
      <c r="B127" s="673" t="s">
        <v>42</v>
      </c>
      <c r="C127" s="452"/>
      <c r="D127" s="452"/>
      <c r="E127" s="451">
        <v>3</v>
      </c>
      <c r="F127" s="452" t="s">
        <v>42</v>
      </c>
      <c r="G127" s="451"/>
      <c r="H127" s="452"/>
      <c r="I127" s="452"/>
      <c r="J127" s="452"/>
    </row>
    <row r="128" spans="1:10" ht="11.25">
      <c r="A128" s="451" t="str">
        <f>VLOOKUP(F128,MC!$B$2:$M$201,4,FALSE)</f>
        <v>mc_x67</v>
      </c>
      <c r="B128" s="673" t="s">
        <v>44</v>
      </c>
      <c r="C128" s="452"/>
      <c r="D128" s="452"/>
      <c r="E128" s="451">
        <v>3</v>
      </c>
      <c r="F128" s="452" t="s">
        <v>44</v>
      </c>
      <c r="G128" s="451"/>
      <c r="H128" s="452"/>
      <c r="I128" s="452"/>
      <c r="J128" s="452"/>
    </row>
    <row r="129" spans="1:10" ht="11.25">
      <c r="A129" s="451" t="str">
        <f>VLOOKUP(F129,MC!$B$2:$M$201,4,FALSE)</f>
        <v>mc_x103</v>
      </c>
      <c r="B129" s="673" t="s">
        <v>467</v>
      </c>
      <c r="C129" s="452"/>
      <c r="D129" s="452"/>
      <c r="E129" s="451">
        <v>3</v>
      </c>
      <c r="F129" s="452" t="s">
        <v>43</v>
      </c>
      <c r="G129" s="451"/>
      <c r="H129" s="452"/>
      <c r="I129" s="452"/>
      <c r="J129" s="452"/>
    </row>
    <row r="130" spans="1:10" ht="11.25">
      <c r="A130" s="451" t="str">
        <f>VLOOKUP(F130,MC!$B$2:$M$201,4,FALSE)</f>
        <v>mc_x116</v>
      </c>
      <c r="B130" s="674" t="s">
        <v>38</v>
      </c>
      <c r="C130" s="452"/>
      <c r="D130" s="452"/>
      <c r="E130" s="451">
        <v>2</v>
      </c>
      <c r="F130" s="452" t="s">
        <v>38</v>
      </c>
      <c r="G130" s="451"/>
      <c r="H130" s="452"/>
      <c r="I130" s="452"/>
      <c r="J130" s="452"/>
    </row>
    <row r="131" spans="1:10" ht="11.25">
      <c r="A131" s="451" t="str">
        <f>VLOOKUP(F131,MC!$B$2:$M$201,4,FALSE)</f>
        <v>mc_x126</v>
      </c>
      <c r="B131" s="677" t="s">
        <v>17</v>
      </c>
      <c r="C131" s="452"/>
      <c r="D131" s="452"/>
      <c r="E131" s="451">
        <v>3</v>
      </c>
      <c r="F131" s="452" t="s">
        <v>17</v>
      </c>
      <c r="G131" s="451"/>
      <c r="H131" s="452"/>
      <c r="I131" s="452"/>
      <c r="J131" s="452"/>
    </row>
    <row r="132" spans="1:10" ht="11.25">
      <c r="A132" s="451" t="str">
        <f>VLOOKUP(F132,MC!$B$2:$M$201,4,FALSE)</f>
        <v>mc_x66</v>
      </c>
      <c r="B132" s="677" t="s">
        <v>19</v>
      </c>
      <c r="C132" s="452"/>
      <c r="D132" s="452"/>
      <c r="E132" s="451">
        <v>3</v>
      </c>
      <c r="F132" s="452" t="s">
        <v>19</v>
      </c>
      <c r="G132" s="451"/>
      <c r="H132" s="452"/>
      <c r="I132" s="452"/>
      <c r="J132" s="452"/>
    </row>
    <row r="133" spans="1:10" ht="11.25">
      <c r="A133" s="451" t="str">
        <f>VLOOKUP(F133,MC!$B$2:$M$201,4,FALSE)</f>
        <v>mc_x62</v>
      </c>
      <c r="B133" s="677" t="s">
        <v>358</v>
      </c>
      <c r="C133" s="452"/>
      <c r="D133" s="452"/>
      <c r="E133" s="451">
        <v>3</v>
      </c>
      <c r="F133" s="452" t="s">
        <v>358</v>
      </c>
      <c r="G133" s="451"/>
      <c r="H133" s="452"/>
      <c r="I133" s="452"/>
      <c r="J133" s="452"/>
    </row>
    <row r="134" spans="1:10" ht="11.25">
      <c r="A134" s="451" t="str">
        <f>VLOOKUP(F134,MC!$B$2:$M$201,4,FALSE)</f>
        <v>mc_x59</v>
      </c>
      <c r="B134" s="673" t="s">
        <v>1372</v>
      </c>
      <c r="C134" s="452"/>
      <c r="D134" s="452"/>
      <c r="E134" s="451">
        <v>3</v>
      </c>
      <c r="F134" s="452" t="s">
        <v>1372</v>
      </c>
      <c r="G134" s="451"/>
      <c r="H134" s="452"/>
      <c r="I134" s="452"/>
      <c r="J134" s="452"/>
    </row>
    <row r="135" spans="1:10" ht="11.25">
      <c r="A135" s="451" t="str">
        <f>VLOOKUP(F135,MC!$B$2:$M$201,4,FALSE)</f>
        <v>mc_x6</v>
      </c>
      <c r="B135" s="673" t="s">
        <v>359</v>
      </c>
      <c r="C135" s="452"/>
      <c r="D135" s="452"/>
      <c r="E135" s="451">
        <v>3</v>
      </c>
      <c r="F135" s="452" t="s">
        <v>359</v>
      </c>
      <c r="G135" s="451"/>
      <c r="H135" s="452"/>
      <c r="I135" s="452"/>
      <c r="J135" s="452"/>
    </row>
    <row r="136" spans="1:10" ht="11.25">
      <c r="A136" s="451" t="str">
        <f>VLOOKUP(F136,MC!$B$2:$M$201,4,FALSE)</f>
        <v>mc_x4</v>
      </c>
      <c r="B136" s="673" t="s">
        <v>360</v>
      </c>
      <c r="C136" s="452"/>
      <c r="D136" s="452"/>
      <c r="E136" s="451">
        <v>3</v>
      </c>
      <c r="F136" s="452" t="s">
        <v>360</v>
      </c>
      <c r="G136" s="451"/>
      <c r="H136" s="452"/>
      <c r="I136" s="452"/>
      <c r="J136" s="452"/>
    </row>
    <row r="137" spans="1:10" ht="11.25">
      <c r="A137" s="451" t="str">
        <f>VLOOKUP(F137,MC!$B$2:$M$201,4,FALSE)</f>
        <v>mc_x76</v>
      </c>
      <c r="B137" s="673" t="s">
        <v>361</v>
      </c>
      <c r="C137" s="452"/>
      <c r="D137" s="452"/>
      <c r="E137" s="451">
        <v>3</v>
      </c>
      <c r="F137" s="452" t="s">
        <v>361</v>
      </c>
      <c r="G137" s="451"/>
      <c r="H137" s="452"/>
      <c r="I137" s="452"/>
      <c r="J137" s="452"/>
    </row>
    <row r="138" spans="1:10" ht="11.25">
      <c r="A138" s="451" t="str">
        <f>VLOOKUP(F138,MC!$B$2:$M$201,4,FALSE)</f>
        <v>mc_x122</v>
      </c>
      <c r="B138" s="673" t="s">
        <v>362</v>
      </c>
      <c r="C138" s="452"/>
      <c r="D138" s="452"/>
      <c r="E138" s="451">
        <v>3</v>
      </c>
      <c r="F138" s="452" t="s">
        <v>362</v>
      </c>
      <c r="G138" s="451"/>
      <c r="H138" s="452"/>
      <c r="I138" s="452"/>
      <c r="J138" s="452"/>
    </row>
    <row r="139" spans="1:10" ht="11.25">
      <c r="A139" s="451" t="str">
        <f>VLOOKUP(F139,MC!$B$2:$M$201,4,FALSE)</f>
        <v>mc_x114</v>
      </c>
      <c r="B139" s="673" t="s">
        <v>1009</v>
      </c>
      <c r="C139" s="452"/>
      <c r="D139" s="452"/>
      <c r="E139" s="451">
        <v>3</v>
      </c>
      <c r="F139" s="452" t="s">
        <v>1009</v>
      </c>
      <c r="G139" s="451"/>
      <c r="H139" s="452"/>
      <c r="I139" s="452"/>
      <c r="J139" s="452"/>
    </row>
    <row r="140" spans="1:10" ht="11.25">
      <c r="A140" s="687" t="s">
        <v>1814</v>
      </c>
      <c r="B140" s="686" t="s">
        <v>1836</v>
      </c>
      <c r="C140" s="685"/>
      <c r="D140" s="685"/>
      <c r="E140" s="685"/>
      <c r="F140" s="686"/>
      <c r="G140" s="685"/>
      <c r="H140" s="684"/>
      <c r="I140" s="684"/>
      <c r="J140" s="683" t="s">
        <v>1683</v>
      </c>
    </row>
    <row r="141" spans="1:10" ht="11.25">
      <c r="A141" s="451" t="str">
        <f>VLOOKUP(F141,MC!$B$2:$M$201,4,FALSE)</f>
        <v>dim_LE</v>
      </c>
      <c r="B141" s="453" t="s">
        <v>386</v>
      </c>
      <c r="C141" s="452"/>
      <c r="D141" s="452"/>
      <c r="E141" s="451">
        <v>0</v>
      </c>
      <c r="F141" s="453" t="s">
        <v>386</v>
      </c>
      <c r="G141" s="451"/>
      <c r="H141" s="451"/>
      <c r="I141" s="451"/>
      <c r="J141" s="452"/>
    </row>
    <row r="142" spans="1:10" ht="11.25">
      <c r="A142" s="451" t="str">
        <f>VLOOKUP(F142,MC!$B$2:$M$201,4,FALSE)</f>
        <v>mc_x0</v>
      </c>
      <c r="B142" s="675" t="s">
        <v>906</v>
      </c>
      <c r="C142" s="452"/>
      <c r="D142" s="452"/>
      <c r="E142" s="451">
        <v>1</v>
      </c>
      <c r="F142" s="452" t="s">
        <v>1023</v>
      </c>
      <c r="G142" s="451" t="s">
        <v>1359</v>
      </c>
      <c r="H142" s="452"/>
      <c r="I142" s="452"/>
      <c r="J142" s="452"/>
    </row>
    <row r="143" spans="1:10" ht="11.25">
      <c r="A143" s="687" t="s">
        <v>1815</v>
      </c>
      <c r="B143" s="686" t="s">
        <v>1837</v>
      </c>
      <c r="C143" s="685"/>
      <c r="D143" s="685"/>
      <c r="E143" s="685"/>
      <c r="F143" s="686"/>
      <c r="G143" s="685"/>
      <c r="H143" s="684"/>
      <c r="I143" s="684"/>
      <c r="J143" s="683" t="s">
        <v>1684</v>
      </c>
    </row>
    <row r="144" spans="1:10" ht="11.25">
      <c r="A144" s="451" t="str">
        <f>VLOOKUP(F144,MC!$B$2:$M$201,4,FALSE)</f>
        <v>dim_AL</v>
      </c>
      <c r="B144" s="453" t="s">
        <v>224</v>
      </c>
      <c r="C144" s="452"/>
      <c r="D144" s="452"/>
      <c r="E144" s="451">
        <v>0</v>
      </c>
      <c r="F144" s="453" t="s">
        <v>224</v>
      </c>
      <c r="G144" s="451"/>
      <c r="H144" s="451"/>
      <c r="I144" s="451"/>
      <c r="J144" s="452"/>
    </row>
    <row r="145" spans="1:10" ht="11.25">
      <c r="A145" s="451" t="str">
        <f>VLOOKUP(F145,MC!$B$2:$M$201,4,FALSE)</f>
        <v>mc_x0</v>
      </c>
      <c r="B145" s="469" t="s">
        <v>905</v>
      </c>
      <c r="C145" s="452"/>
      <c r="D145" s="452"/>
      <c r="E145" s="451">
        <v>1</v>
      </c>
      <c r="F145" s="452" t="s">
        <v>1023</v>
      </c>
      <c r="G145" s="451" t="s">
        <v>1359</v>
      </c>
      <c r="H145" s="452"/>
      <c r="I145" s="452"/>
      <c r="J145" s="452"/>
    </row>
    <row r="146" spans="1:10" ht="11.25">
      <c r="A146" s="451" t="str">
        <f>VLOOKUP(F146,MC!$B$2:$M$201,4,FALSE)</f>
        <v>mc_x58</v>
      </c>
      <c r="B146" s="470" t="s">
        <v>1719</v>
      </c>
      <c r="C146" s="452"/>
      <c r="D146" s="452"/>
      <c r="E146" s="451">
        <v>2</v>
      </c>
      <c r="F146" s="452" t="s">
        <v>1035</v>
      </c>
      <c r="G146" s="451"/>
      <c r="H146" s="452"/>
      <c r="I146" s="452"/>
      <c r="J146" s="452"/>
    </row>
    <row r="147" spans="1:10" ht="11.25">
      <c r="A147" s="451" t="str">
        <f>VLOOKUP(F147,MC!$B$2:$M$201,4,FALSE)</f>
        <v>mc_x42</v>
      </c>
      <c r="B147" s="649" t="s">
        <v>1720</v>
      </c>
      <c r="C147" s="452"/>
      <c r="D147" s="452"/>
      <c r="E147" s="451">
        <v>3</v>
      </c>
      <c r="F147" s="452" t="s">
        <v>13</v>
      </c>
      <c r="G147" s="451"/>
      <c r="H147" s="452"/>
      <c r="I147" s="452"/>
      <c r="J147" s="452"/>
    </row>
    <row r="148" spans="1:10" s="754" customFormat="1" ht="11.25">
      <c r="A148" s="794" t="str">
        <f>VLOOKUP(F148,MC!$B$2:$M$201,4,FALSE)</f>
        <v>mc_x46</v>
      </c>
      <c r="B148" s="795" t="s">
        <v>902</v>
      </c>
      <c r="C148" s="797"/>
      <c r="D148" s="797"/>
      <c r="E148" s="794">
        <v>4</v>
      </c>
      <c r="F148" s="797" t="s">
        <v>315</v>
      </c>
      <c r="G148" s="753"/>
      <c r="H148" s="752"/>
      <c r="I148" s="752"/>
      <c r="J148" s="452" t="s">
        <v>1831</v>
      </c>
    </row>
    <row r="149" spans="1:10" ht="11.25">
      <c r="A149" s="451" t="e">
        <f>VLOOKUP(F149,MC!$B$2:$M$201,4,FALSE)</f>
        <v>#N/A</v>
      </c>
      <c r="B149" s="676" t="s">
        <v>1758</v>
      </c>
      <c r="C149" s="452"/>
      <c r="D149" s="452"/>
      <c r="E149" s="451">
        <v>4</v>
      </c>
      <c r="F149" s="452" t="s">
        <v>1755</v>
      </c>
      <c r="G149" s="451"/>
      <c r="H149" s="452"/>
      <c r="I149" s="452"/>
      <c r="J149" s="752" t="s">
        <v>1714</v>
      </c>
    </row>
    <row r="150" spans="1:10" ht="11.25">
      <c r="A150" s="451" t="e">
        <f>VLOOKUP(F150,MC!$B$2:$M$201,4,FALSE)</f>
        <v>#N/A</v>
      </c>
      <c r="B150" s="676" t="s">
        <v>1757</v>
      </c>
      <c r="C150" s="452"/>
      <c r="D150" s="452"/>
      <c r="E150" s="451">
        <v>4</v>
      </c>
      <c r="F150" s="452" t="s">
        <v>1756</v>
      </c>
      <c r="G150" s="451"/>
      <c r="H150" s="452"/>
      <c r="I150" s="452"/>
      <c r="J150" s="752" t="s">
        <v>1714</v>
      </c>
    </row>
    <row r="151" spans="1:10" ht="11.25">
      <c r="A151" s="451" t="str">
        <f>VLOOKUP(F151,MC!$B$2:$M$201,4,FALSE)</f>
        <v>mc_x45</v>
      </c>
      <c r="B151" s="468" t="s">
        <v>904</v>
      </c>
      <c r="C151" s="452"/>
      <c r="D151" s="452"/>
      <c r="E151" s="451">
        <v>4</v>
      </c>
      <c r="F151" s="452" t="s">
        <v>1330</v>
      </c>
      <c r="G151" s="451"/>
      <c r="H151" s="452"/>
      <c r="I151" s="452"/>
      <c r="J151" s="452"/>
    </row>
    <row r="152" spans="1:10" ht="11.25">
      <c r="A152" s="451" t="str">
        <f>VLOOKUP(F152,MC!$B$2:$M$201,4,FALSE)</f>
        <v>mc_x133</v>
      </c>
      <c r="B152" s="758" t="s">
        <v>1721</v>
      </c>
      <c r="C152" s="452"/>
      <c r="D152" s="452"/>
      <c r="E152" s="451">
        <v>3</v>
      </c>
      <c r="F152" s="452" t="s">
        <v>570</v>
      </c>
      <c r="G152" s="451"/>
      <c r="H152" s="452"/>
      <c r="I152" s="452"/>
      <c r="J152" s="452"/>
    </row>
    <row r="153" spans="1:10" ht="11.25">
      <c r="A153" s="451" t="str">
        <f>VLOOKUP(F153,MC!$B$2:$M$201,4,FALSE)</f>
        <v>mc_x2</v>
      </c>
      <c r="B153" s="759" t="s">
        <v>1722</v>
      </c>
      <c r="C153" s="452"/>
      <c r="D153" s="452"/>
      <c r="E153" s="451">
        <v>2</v>
      </c>
      <c r="F153" s="452" t="s">
        <v>717</v>
      </c>
      <c r="G153" s="451"/>
      <c r="H153" s="452"/>
      <c r="I153" s="452"/>
      <c r="J153" s="452"/>
    </row>
    <row r="154" spans="1:10" ht="11.25">
      <c r="A154" s="451" t="str">
        <f>VLOOKUP(F154,MC!$B$2:$M$201,4,FALSE)</f>
        <v>mc_x64</v>
      </c>
      <c r="B154" s="470" t="s">
        <v>1723</v>
      </c>
      <c r="C154" s="452"/>
      <c r="D154" s="452"/>
      <c r="E154" s="451">
        <v>2</v>
      </c>
      <c r="F154" s="452" t="s">
        <v>25</v>
      </c>
      <c r="G154" s="451"/>
      <c r="H154" s="452"/>
      <c r="I154" s="452"/>
      <c r="J154" s="452"/>
    </row>
    <row r="155" spans="1:10" ht="11.25">
      <c r="A155" s="687" t="s">
        <v>1816</v>
      </c>
      <c r="B155" s="686" t="s">
        <v>1838</v>
      </c>
      <c r="C155" s="685"/>
      <c r="D155" s="685"/>
      <c r="E155" s="685"/>
      <c r="F155" s="686"/>
      <c r="G155" s="685"/>
      <c r="H155" s="684"/>
      <c r="I155" s="684"/>
      <c r="J155" s="683" t="s">
        <v>1685</v>
      </c>
    </row>
    <row r="156" spans="1:10" ht="11.25">
      <c r="A156" s="451" t="str">
        <f>VLOOKUP(F156,MC!$B$2:$M$201,4,FALSE)</f>
        <v>dim_GG</v>
      </c>
      <c r="B156" s="452" t="s">
        <v>725</v>
      </c>
      <c r="C156" s="452"/>
      <c r="D156" s="452"/>
      <c r="E156" s="451">
        <v>0</v>
      </c>
      <c r="F156" s="452" t="s">
        <v>1743</v>
      </c>
      <c r="G156" s="451"/>
      <c r="H156" s="452"/>
      <c r="I156" s="452"/>
      <c r="J156" s="452"/>
    </row>
    <row r="157" spans="1:10" ht="11.25">
      <c r="A157" s="451" t="str">
        <f>VLOOKUP(F157,MC!$B$2:$M$201,4,FALSE)</f>
        <v>mc_x0</v>
      </c>
      <c r="B157" s="454" t="s">
        <v>1613</v>
      </c>
      <c r="C157" s="452"/>
      <c r="D157" s="452"/>
      <c r="E157" s="451">
        <v>1</v>
      </c>
      <c r="F157" s="452" t="s">
        <v>1023</v>
      </c>
      <c r="G157" s="451" t="s">
        <v>1359</v>
      </c>
      <c r="H157" s="452"/>
      <c r="I157" s="452"/>
      <c r="J157" s="452"/>
    </row>
    <row r="158" spans="1:10" ht="11.25">
      <c r="A158" s="451"/>
      <c r="B158" s="455" t="s">
        <v>1724</v>
      </c>
      <c r="C158" s="452"/>
      <c r="D158" s="452"/>
      <c r="E158" s="451">
        <v>2</v>
      </c>
      <c r="F158" s="452" t="s">
        <v>1348</v>
      </c>
      <c r="G158" s="451"/>
      <c r="H158" s="452"/>
      <c r="I158" s="452"/>
      <c r="J158" s="452"/>
    </row>
    <row r="159" spans="1:10" ht="11.25">
      <c r="A159" s="451" t="str">
        <f>VLOOKUP(F159,MC!$B$2:$M$201,4,FALSE)</f>
        <v>mc_x71</v>
      </c>
      <c r="B159" s="467" t="s">
        <v>574</v>
      </c>
      <c r="C159" s="452"/>
      <c r="D159" s="452"/>
      <c r="E159" s="451">
        <v>3</v>
      </c>
      <c r="F159" s="452" t="s">
        <v>134</v>
      </c>
      <c r="G159" s="451"/>
      <c r="H159" s="452"/>
      <c r="I159" s="452"/>
      <c r="J159" s="452"/>
    </row>
    <row r="160" spans="1:10" ht="11.25">
      <c r="A160" s="451" t="str">
        <f>VLOOKUP(F160,MC!$B$2:$M$201,4,FALSE)</f>
        <v>mc_x57</v>
      </c>
      <c r="B160" s="467" t="s">
        <v>575</v>
      </c>
      <c r="C160" s="452"/>
      <c r="D160" s="452"/>
      <c r="E160" s="451">
        <v>3</v>
      </c>
      <c r="F160" s="452" t="s">
        <v>79</v>
      </c>
      <c r="G160" s="451"/>
      <c r="H160" s="452"/>
      <c r="I160" s="452"/>
      <c r="J160" s="452"/>
    </row>
    <row r="161" spans="1:10" ht="11.25">
      <c r="A161" s="451" t="str">
        <f>VLOOKUP(F161,MC!$B$2:$M$201,4,FALSE)</f>
        <v>mc_x82</v>
      </c>
      <c r="B161" s="455" t="s">
        <v>576</v>
      </c>
      <c r="C161" s="452"/>
      <c r="D161" s="452"/>
      <c r="E161" s="451">
        <v>2</v>
      </c>
      <c r="F161" s="452" t="s">
        <v>156</v>
      </c>
      <c r="G161" s="451"/>
      <c r="H161" s="452"/>
      <c r="I161" s="452"/>
      <c r="J161" s="452"/>
    </row>
    <row r="162" spans="1:10" ht="11.25">
      <c r="A162" s="687" t="s">
        <v>1817</v>
      </c>
      <c r="B162" s="686" t="s">
        <v>1839</v>
      </c>
      <c r="C162" s="685"/>
      <c r="D162" s="685"/>
      <c r="E162" s="685"/>
      <c r="F162" s="686"/>
      <c r="G162" s="685"/>
      <c r="H162" s="684"/>
      <c r="I162" s="684"/>
      <c r="J162" s="683" t="s">
        <v>1686</v>
      </c>
    </row>
    <row r="163" spans="1:10" ht="11.25">
      <c r="A163" s="451" t="str">
        <f>VLOOKUP(F163,MC!$B$2:$M$201,4,FALSE)</f>
        <v>dim_GG</v>
      </c>
      <c r="B163" s="452" t="s">
        <v>727</v>
      </c>
      <c r="C163" s="452"/>
      <c r="D163" s="452"/>
      <c r="E163" s="451">
        <v>0</v>
      </c>
      <c r="F163" s="452" t="s">
        <v>1743</v>
      </c>
      <c r="G163" s="451"/>
      <c r="H163" s="452"/>
      <c r="I163" s="452"/>
      <c r="J163" s="452"/>
    </row>
    <row r="164" spans="1:10" ht="11.25">
      <c r="A164" s="451" t="str">
        <f>VLOOKUP(F164,MC!$B$2:$M$201,4,FALSE)</f>
        <v>mc_x0</v>
      </c>
      <c r="B164" s="454" t="s">
        <v>1614</v>
      </c>
      <c r="C164" s="452"/>
      <c r="D164" s="452"/>
      <c r="E164" s="451">
        <v>1</v>
      </c>
      <c r="F164" s="452" t="s">
        <v>1023</v>
      </c>
      <c r="G164" s="451" t="s">
        <v>1359</v>
      </c>
      <c r="H164" s="452"/>
      <c r="I164" s="452"/>
      <c r="J164" s="452"/>
    </row>
    <row r="165" spans="1:10" ht="11.25">
      <c r="A165" s="451" t="str">
        <f>VLOOKUP(F165,MC!$B$2:$M$201,4,FALSE)</f>
        <v>mc_x175</v>
      </c>
      <c r="B165" s="455" t="s">
        <v>577</v>
      </c>
      <c r="C165" s="452"/>
      <c r="D165" s="452"/>
      <c r="E165" s="451">
        <v>2</v>
      </c>
      <c r="F165" s="456" t="s">
        <v>577</v>
      </c>
      <c r="G165" s="451"/>
      <c r="H165" s="452"/>
      <c r="I165" s="452"/>
      <c r="J165" s="452"/>
    </row>
    <row r="166" spans="1:10" ht="11.25">
      <c r="A166" s="451" t="str">
        <f>VLOOKUP(F166,MC!$B$2:$M$201,4,FALSE)</f>
        <v>mc_x71</v>
      </c>
      <c r="B166" s="467" t="s">
        <v>578</v>
      </c>
      <c r="C166" s="452"/>
      <c r="D166" s="452"/>
      <c r="E166" s="451">
        <v>3</v>
      </c>
      <c r="F166" s="456" t="s">
        <v>134</v>
      </c>
      <c r="G166" s="451"/>
      <c r="H166" s="452"/>
      <c r="I166" s="452"/>
      <c r="J166" s="452"/>
    </row>
    <row r="167" spans="1:10" ht="11.25">
      <c r="A167" s="451" t="str">
        <f>VLOOKUP(F167,MC!$B$2:$M$201,4,FALSE)</f>
        <v>mc_x57</v>
      </c>
      <c r="B167" s="467" t="s">
        <v>579</v>
      </c>
      <c r="C167" s="452"/>
      <c r="D167" s="452"/>
      <c r="E167" s="451">
        <v>3</v>
      </c>
      <c r="F167" s="456" t="s">
        <v>79</v>
      </c>
      <c r="G167" s="451"/>
      <c r="H167" s="452"/>
      <c r="I167" s="452"/>
      <c r="J167" s="452"/>
    </row>
    <row r="168" spans="1:10" ht="11.25">
      <c r="A168" s="451" t="str">
        <f>VLOOKUP(F168,MC!$B$2:$M$201,4,FALSE)</f>
        <v>mc_x82</v>
      </c>
      <c r="B168" s="455" t="s">
        <v>505</v>
      </c>
      <c r="C168" s="452"/>
      <c r="D168" s="452"/>
      <c r="E168" s="451">
        <v>2</v>
      </c>
      <c r="F168" s="456" t="s">
        <v>156</v>
      </c>
      <c r="G168" s="451"/>
      <c r="H168" s="452"/>
      <c r="I168" s="452"/>
      <c r="J168" s="452"/>
    </row>
    <row r="169" spans="1:10" ht="11.25">
      <c r="A169" s="687" t="s">
        <v>1818</v>
      </c>
      <c r="B169" s="686" t="s">
        <v>1840</v>
      </c>
      <c r="C169" s="685"/>
      <c r="D169" s="685"/>
      <c r="E169" s="685"/>
      <c r="F169" s="686"/>
      <c r="G169" s="685"/>
      <c r="H169" s="684"/>
      <c r="I169" s="684"/>
      <c r="J169" s="683" t="s">
        <v>1687</v>
      </c>
    </row>
    <row r="170" spans="1:10" ht="11.25">
      <c r="A170" s="451" t="str">
        <f>VLOOKUP(F170,MC!$B$2:$M$201,4,FALSE)</f>
        <v>dim_CH</v>
      </c>
      <c r="B170" s="452" t="s">
        <v>580</v>
      </c>
      <c r="C170" s="452"/>
      <c r="D170" s="452"/>
      <c r="E170" s="451">
        <v>0</v>
      </c>
      <c r="F170" s="452" t="s">
        <v>580</v>
      </c>
      <c r="G170" s="451"/>
      <c r="H170" s="452"/>
      <c r="I170" s="452"/>
      <c r="J170" s="452"/>
    </row>
    <row r="171" spans="1:10" ht="11.25">
      <c r="A171" s="451" t="str">
        <f>VLOOKUP(F171,MC!$B$2:$M$201,4,FALSE)</f>
        <v>mc_x0</v>
      </c>
      <c r="B171" s="454" t="s">
        <v>1615</v>
      </c>
      <c r="C171" s="452"/>
      <c r="D171" s="452"/>
      <c r="E171" s="451">
        <v>1</v>
      </c>
      <c r="F171" s="452" t="s">
        <v>1023</v>
      </c>
      <c r="G171" s="451" t="s">
        <v>1359</v>
      </c>
      <c r="H171" s="452"/>
      <c r="I171" s="452"/>
      <c r="J171" s="452"/>
    </row>
    <row r="172" spans="1:10" ht="11.25">
      <c r="A172" s="451" t="str">
        <f>VLOOKUP(F172,MC!$B$2:$M$201,4,FALSE)</f>
        <v>mc_x13</v>
      </c>
      <c r="B172" s="455" t="s">
        <v>800</v>
      </c>
      <c r="C172" s="452"/>
      <c r="D172" s="452"/>
      <c r="E172" s="451">
        <v>2</v>
      </c>
      <c r="F172" s="452" t="s">
        <v>1327</v>
      </c>
      <c r="G172" s="451"/>
      <c r="H172" s="452"/>
      <c r="I172" s="452"/>
      <c r="J172" s="452"/>
    </row>
    <row r="173" spans="1:10" ht="11.25">
      <c r="A173" s="451" t="str">
        <f>VLOOKUP(F173,MC!$B$2:$M$201,4,FALSE)</f>
        <v>mc_x10</v>
      </c>
      <c r="B173" s="467" t="s">
        <v>581</v>
      </c>
      <c r="C173" s="452"/>
      <c r="D173" s="452"/>
      <c r="E173" s="451">
        <v>3</v>
      </c>
      <c r="F173" s="452" t="s">
        <v>1324</v>
      </c>
      <c r="G173" s="451"/>
      <c r="H173" s="452"/>
      <c r="I173" s="452"/>
      <c r="J173" s="452"/>
    </row>
    <row r="174" spans="1:10" ht="11.25">
      <c r="A174" s="451" t="str">
        <f>VLOOKUP(F174,MC!$B$2:$M$201,4,FALSE)</f>
        <v>mc_x11</v>
      </c>
      <c r="B174" s="455" t="s">
        <v>801</v>
      </c>
      <c r="C174" s="452"/>
      <c r="D174" s="452"/>
      <c r="E174" s="451">
        <v>2</v>
      </c>
      <c r="F174" s="452" t="s">
        <v>1325</v>
      </c>
      <c r="G174" s="451"/>
      <c r="H174" s="452"/>
      <c r="I174" s="452"/>
      <c r="J174" s="452"/>
    </row>
    <row r="175" spans="1:10" ht="11.25">
      <c r="A175" s="451" t="str">
        <f>VLOOKUP(F175,MC!$B$2:$M$201,4,FALSE)</f>
        <v>mc_x12</v>
      </c>
      <c r="B175" s="467" t="s">
        <v>1022</v>
      </c>
      <c r="C175" s="452"/>
      <c r="D175" s="452"/>
      <c r="E175" s="451">
        <v>3</v>
      </c>
      <c r="F175" s="452" t="s">
        <v>1326</v>
      </c>
      <c r="G175" s="451"/>
      <c r="H175" s="452"/>
      <c r="I175" s="452"/>
      <c r="J175" s="452"/>
    </row>
    <row r="176" spans="1:10" ht="11.25">
      <c r="A176" s="687" t="s">
        <v>1819</v>
      </c>
      <c r="B176" s="686" t="s">
        <v>1841</v>
      </c>
      <c r="C176" s="685"/>
      <c r="D176" s="685"/>
      <c r="E176" s="685"/>
      <c r="F176" s="686"/>
      <c r="G176" s="685"/>
      <c r="H176" s="684"/>
      <c r="I176" s="684"/>
      <c r="J176" s="683" t="s">
        <v>1688</v>
      </c>
    </row>
    <row r="177" spans="1:10" ht="11.25">
      <c r="A177" s="451" t="str">
        <f>VLOOKUP(F177,MC!$B$2:$M$201,4,FALSE)</f>
        <v>dim_CB</v>
      </c>
      <c r="B177" s="452" t="s">
        <v>508</v>
      </c>
      <c r="C177" s="452"/>
      <c r="D177" s="452"/>
      <c r="E177" s="451">
        <v>0</v>
      </c>
      <c r="F177" s="452" t="s">
        <v>508</v>
      </c>
      <c r="G177" s="451"/>
      <c r="H177" s="452"/>
      <c r="I177" s="452"/>
      <c r="J177" s="452"/>
    </row>
    <row r="178" spans="1:10" ht="11.25">
      <c r="A178" s="451" t="str">
        <f>VLOOKUP(F178,MC!$B$2:$M$201,4,FALSE)</f>
        <v>mc_x0</v>
      </c>
      <c r="B178" s="454" t="s">
        <v>1616</v>
      </c>
      <c r="C178" s="452"/>
      <c r="D178" s="452"/>
      <c r="E178" s="451">
        <v>1</v>
      </c>
      <c r="F178" s="452" t="s">
        <v>1023</v>
      </c>
      <c r="G178" s="451" t="s">
        <v>1359</v>
      </c>
      <c r="H178" s="452"/>
      <c r="I178" s="452"/>
      <c r="J178" s="452"/>
    </row>
    <row r="179" spans="1:10" ht="11.25">
      <c r="A179" s="687" t="s">
        <v>1617</v>
      </c>
      <c r="B179" s="686" t="s">
        <v>1842</v>
      </c>
      <c r="C179" s="685"/>
      <c r="D179" s="685"/>
      <c r="E179" s="685"/>
      <c r="F179" s="686"/>
      <c r="G179" s="685"/>
      <c r="H179" s="684"/>
      <c r="I179" s="684"/>
      <c r="J179" s="683" t="s">
        <v>1689</v>
      </c>
    </row>
    <row r="180" spans="1:10" ht="11.25">
      <c r="A180" s="451" t="str">
        <f>VLOOKUP(F180,MC!$B$2:$M$201,4,FALSE)</f>
        <v>dim_MA</v>
      </c>
      <c r="B180" s="452" t="s">
        <v>729</v>
      </c>
      <c r="C180" s="452"/>
      <c r="D180" s="452"/>
      <c r="E180" s="451">
        <v>0</v>
      </c>
      <c r="F180" s="452" t="s">
        <v>729</v>
      </c>
      <c r="G180" s="451"/>
      <c r="H180" s="452"/>
      <c r="I180" s="452"/>
      <c r="J180" s="452"/>
    </row>
    <row r="181" spans="1:10" ht="11.25">
      <c r="A181" s="451" t="str">
        <f>VLOOKUP(F181,MC!$B$2:$M$201,4,FALSE)</f>
        <v>mc_x0</v>
      </c>
      <c r="B181" s="454" t="s">
        <v>1023</v>
      </c>
      <c r="C181" s="452"/>
      <c r="D181" s="452"/>
      <c r="E181" s="451">
        <v>1</v>
      </c>
      <c r="F181" s="452" t="s">
        <v>1023</v>
      </c>
      <c r="G181" s="451" t="s">
        <v>1359</v>
      </c>
      <c r="H181" s="452"/>
      <c r="I181" s="452"/>
      <c r="J181" s="452"/>
    </row>
    <row r="182" spans="1:10" ht="11.25">
      <c r="A182" s="451" t="str">
        <f>VLOOKUP(F182,MC!$B$2:$M$201,4,FALSE)</f>
        <v>mc_x3</v>
      </c>
      <c r="B182" s="455" t="s">
        <v>124</v>
      </c>
      <c r="C182" s="452"/>
      <c r="D182" s="452"/>
      <c r="E182" s="451">
        <v>2</v>
      </c>
      <c r="F182" s="452" t="s">
        <v>124</v>
      </c>
      <c r="G182" s="451"/>
      <c r="H182" s="452"/>
      <c r="I182" s="452"/>
      <c r="J182" s="452"/>
    </row>
    <row r="183" spans="1:10" ht="11.25">
      <c r="A183" s="451" t="str">
        <f>VLOOKUP(F183,MC!$B$2:$M$201,4,FALSE)</f>
        <v>mc_x15</v>
      </c>
      <c r="B183" s="467" t="s">
        <v>126</v>
      </c>
      <c r="C183" s="452"/>
      <c r="D183" s="452"/>
      <c r="E183" s="451">
        <v>3</v>
      </c>
      <c r="F183" s="452" t="s">
        <v>1653</v>
      </c>
      <c r="G183" s="451"/>
      <c r="H183" s="452"/>
      <c r="I183" s="452"/>
      <c r="J183" s="749" t="s">
        <v>1741</v>
      </c>
    </row>
    <row r="184" spans="1:10" ht="11.25">
      <c r="A184" s="451" t="str">
        <f>VLOOKUP(F184,MC!$B$2:$M$201,4,FALSE)</f>
        <v>mc_x101</v>
      </c>
      <c r="B184" s="467" t="s">
        <v>202</v>
      </c>
      <c r="C184" s="452"/>
      <c r="D184" s="452"/>
      <c r="E184" s="451">
        <v>3</v>
      </c>
      <c r="F184" s="452" t="s">
        <v>202</v>
      </c>
      <c r="G184" s="451"/>
      <c r="H184" s="452"/>
      <c r="I184" s="452"/>
      <c r="J184" s="749" t="s">
        <v>1741</v>
      </c>
    </row>
    <row r="185" spans="1:10" ht="11.25">
      <c r="A185" s="451" t="str">
        <f>VLOOKUP(F185,MC!$B$2:$M$201,4,FALSE)</f>
        <v>mc_x21</v>
      </c>
      <c r="B185" s="467" t="s">
        <v>203</v>
      </c>
      <c r="C185" s="452"/>
      <c r="D185" s="452"/>
      <c r="E185" s="451">
        <v>3</v>
      </c>
      <c r="F185" s="452" t="s">
        <v>203</v>
      </c>
      <c r="G185" s="451"/>
      <c r="H185" s="452"/>
      <c r="I185" s="452"/>
      <c r="J185" s="452"/>
    </row>
    <row r="186" spans="1:10" ht="11.25">
      <c r="A186" s="451" t="str">
        <f>VLOOKUP(F186,MC!$B$2:$M$201,4,FALSE)</f>
        <v>mc_x89</v>
      </c>
      <c r="B186" s="467" t="s">
        <v>204</v>
      </c>
      <c r="C186" s="452"/>
      <c r="D186" s="452"/>
      <c r="E186" s="451">
        <v>3</v>
      </c>
      <c r="F186" s="452" t="s">
        <v>204</v>
      </c>
      <c r="G186" s="451"/>
      <c r="H186" s="452"/>
      <c r="I186" s="452"/>
      <c r="J186" s="452"/>
    </row>
    <row r="187" spans="1:10" ht="11.25">
      <c r="A187" s="451" t="str">
        <f>VLOOKUP(F187,MC!$B$2:$M$201,4,FALSE)</f>
        <v>mc_x20</v>
      </c>
      <c r="B187" s="455" t="s">
        <v>125</v>
      </c>
      <c r="C187" s="452"/>
      <c r="D187" s="452"/>
      <c r="E187" s="451">
        <v>2</v>
      </c>
      <c r="F187" s="452" t="s">
        <v>125</v>
      </c>
      <c r="G187" s="451"/>
      <c r="H187" s="452"/>
      <c r="I187" s="452"/>
      <c r="J187" s="452"/>
    </row>
    <row r="188" spans="1:10" ht="11.25">
      <c r="A188" s="451" t="str">
        <f>VLOOKUP(F188,MC!$B$2:$M$201,4,FALSE)</f>
        <v>mc_x160</v>
      </c>
      <c r="B188" s="467" t="s">
        <v>126</v>
      </c>
      <c r="C188" s="452"/>
      <c r="D188" s="452"/>
      <c r="E188" s="451">
        <v>3</v>
      </c>
      <c r="F188" s="452" t="s">
        <v>1654</v>
      </c>
      <c r="G188" s="451"/>
      <c r="H188" s="452"/>
      <c r="I188" s="452"/>
      <c r="J188" s="749" t="s">
        <v>1741</v>
      </c>
    </row>
    <row r="189" spans="1:10" ht="11.25">
      <c r="A189" s="451" t="str">
        <f>VLOOKUP(F189,MC!$B$2:$M$201,4,FALSE)</f>
        <v>mc_x86</v>
      </c>
      <c r="B189" s="467" t="s">
        <v>127</v>
      </c>
      <c r="C189" s="452"/>
      <c r="D189" s="452"/>
      <c r="E189" s="451">
        <v>3</v>
      </c>
      <c r="F189" s="452" t="s">
        <v>127</v>
      </c>
      <c r="G189" s="451"/>
      <c r="H189" s="452"/>
      <c r="I189" s="452"/>
      <c r="J189" s="749" t="s">
        <v>1741</v>
      </c>
    </row>
    <row r="190" spans="1:10" ht="11.25">
      <c r="A190" s="451" t="e">
        <f>VLOOKUP(F190,MC!$B$2:$M$201,4,FALSE)</f>
        <v>#N/A</v>
      </c>
      <c r="B190" s="467" t="s">
        <v>6</v>
      </c>
      <c r="C190" s="452"/>
      <c r="D190" s="452"/>
      <c r="E190" s="451">
        <v>3</v>
      </c>
      <c r="F190" s="749" t="s">
        <v>1742</v>
      </c>
      <c r="G190" s="451"/>
      <c r="H190" s="452"/>
      <c r="I190" s="452"/>
      <c r="J190" s="749" t="s">
        <v>1832</v>
      </c>
    </row>
    <row r="191" spans="1:10" ht="11.25">
      <c r="A191" s="451" t="str">
        <f>VLOOKUP(F191,MC!$B$2:$M$201,4,FALSE)</f>
        <v>mc_x47</v>
      </c>
      <c r="B191" s="560" t="s">
        <v>205</v>
      </c>
      <c r="C191" s="452"/>
      <c r="D191" s="452"/>
      <c r="E191" s="451">
        <v>4</v>
      </c>
      <c r="F191" s="452" t="s">
        <v>1331</v>
      </c>
      <c r="G191" s="451"/>
      <c r="H191" s="452"/>
      <c r="I191" s="452"/>
      <c r="J191" s="452"/>
    </row>
    <row r="192" spans="1:10" ht="11.25">
      <c r="A192" s="451" t="str">
        <f>VLOOKUP(F192,MC!$B$2:$M$201,4,FALSE)</f>
        <v>mc_x8</v>
      </c>
      <c r="B192" s="455" t="s">
        <v>128</v>
      </c>
      <c r="C192" s="452"/>
      <c r="D192" s="452"/>
      <c r="E192" s="451">
        <v>2</v>
      </c>
      <c r="F192" s="452" t="s">
        <v>128</v>
      </c>
      <c r="G192" s="451"/>
      <c r="H192" s="452"/>
      <c r="I192" s="452"/>
      <c r="J192" s="452"/>
    </row>
    <row r="193" spans="1:10" ht="11.25">
      <c r="A193" s="451" t="str">
        <f>VLOOKUP(F193,MC!$B$2:$M$201,4,FALSE)</f>
        <v>mc_x55</v>
      </c>
      <c r="B193" s="455" t="s">
        <v>133</v>
      </c>
      <c r="C193" s="452"/>
      <c r="D193" s="452"/>
      <c r="E193" s="451">
        <v>2</v>
      </c>
      <c r="F193" s="452" t="s">
        <v>133</v>
      </c>
      <c r="G193" s="451"/>
      <c r="H193" s="452"/>
      <c r="I193" s="452"/>
      <c r="J193" s="452"/>
    </row>
    <row r="194" spans="1:10" ht="11.25">
      <c r="A194" s="451" t="str">
        <f>VLOOKUP(F194,MC!$B$2:$M$201,4,FALSE)</f>
        <v>mc_x99</v>
      </c>
      <c r="B194" s="455" t="s">
        <v>129</v>
      </c>
      <c r="C194" s="452"/>
      <c r="D194" s="452"/>
      <c r="E194" s="451">
        <v>2</v>
      </c>
      <c r="F194" s="452" t="s">
        <v>129</v>
      </c>
      <c r="G194" s="451"/>
      <c r="H194" s="452"/>
      <c r="I194" s="452"/>
      <c r="J194" s="452"/>
    </row>
    <row r="195" spans="1:10" ht="11.25">
      <c r="A195" s="451" t="str">
        <f>VLOOKUP(F195,MC!$B$2:$M$201,4,FALSE)</f>
        <v>mc_x22</v>
      </c>
      <c r="B195" s="455" t="s">
        <v>130</v>
      </c>
      <c r="C195" s="452"/>
      <c r="D195" s="452"/>
      <c r="E195" s="451">
        <v>2</v>
      </c>
      <c r="F195" s="452" t="s">
        <v>130</v>
      </c>
      <c r="G195" s="451"/>
      <c r="H195" s="452"/>
      <c r="I195" s="452"/>
      <c r="J195" s="452"/>
    </row>
    <row r="196" spans="1:10" ht="11.25">
      <c r="A196" s="451" t="str">
        <f>VLOOKUP(F196,MC!$B$2:$M$201,4,FALSE)</f>
        <v>mc_x161</v>
      </c>
      <c r="B196" s="467" t="s">
        <v>126</v>
      </c>
      <c r="C196" s="452"/>
      <c r="D196" s="452"/>
      <c r="E196" s="451">
        <v>3</v>
      </c>
      <c r="F196" s="452" t="s">
        <v>1655</v>
      </c>
      <c r="G196" s="451"/>
      <c r="H196" s="452"/>
      <c r="I196" s="452"/>
      <c r="J196" s="452"/>
    </row>
    <row r="197" spans="1:10" ht="11.25">
      <c r="A197" s="451" t="str">
        <f>VLOOKUP(F197,MC!$B$2:$M$201,4,FALSE)</f>
        <v>mc_x65</v>
      </c>
      <c r="B197" s="467" t="s">
        <v>131</v>
      </c>
      <c r="C197" s="452"/>
      <c r="D197" s="452"/>
      <c r="E197" s="451">
        <v>3</v>
      </c>
      <c r="F197" s="452" t="s">
        <v>131</v>
      </c>
      <c r="G197" s="451"/>
      <c r="H197" s="452"/>
      <c r="I197" s="452"/>
      <c r="J197" s="452"/>
    </row>
    <row r="198" spans="1:10" ht="11.25">
      <c r="A198" s="451" t="str">
        <f>VLOOKUP(F198,MC!$B$2:$M$201,4,FALSE)</f>
        <v>mc_x95</v>
      </c>
      <c r="B198" s="467" t="s">
        <v>481</v>
      </c>
      <c r="C198" s="452"/>
      <c r="D198" s="452"/>
      <c r="E198" s="451">
        <v>3</v>
      </c>
      <c r="F198" s="452" t="s">
        <v>481</v>
      </c>
      <c r="G198" s="451"/>
      <c r="H198" s="452"/>
      <c r="I198" s="452"/>
      <c r="J198" s="452"/>
    </row>
    <row r="199" spans="1:10" ht="11.25">
      <c r="A199" s="451" t="str">
        <f>VLOOKUP(F199,MC!$B$2:$M$201,4,FALSE)</f>
        <v>mc_x119</v>
      </c>
      <c r="B199" s="455" t="s">
        <v>120</v>
      </c>
      <c r="C199" s="452"/>
      <c r="D199" s="452"/>
      <c r="E199" s="451">
        <v>2</v>
      </c>
      <c r="F199" s="452" t="s">
        <v>120</v>
      </c>
      <c r="G199" s="451"/>
      <c r="H199" s="452"/>
      <c r="I199" s="452"/>
      <c r="J199" s="452"/>
    </row>
    <row r="200" spans="1:10" ht="11.25">
      <c r="A200" s="451" t="str">
        <f>VLOOKUP(F200,MC!$B$2:$M$201,4,FALSE)</f>
        <v>mc_x69</v>
      </c>
      <c r="B200" s="467" t="s">
        <v>121</v>
      </c>
      <c r="C200" s="452"/>
      <c r="D200" s="452"/>
      <c r="E200" s="451">
        <v>3</v>
      </c>
      <c r="F200" s="452" t="s">
        <v>121</v>
      </c>
      <c r="G200" s="451"/>
      <c r="H200" s="452"/>
      <c r="I200" s="452"/>
      <c r="J200" s="452"/>
    </row>
    <row r="201" spans="1:10" ht="11.25">
      <c r="A201" s="451" t="str">
        <f>VLOOKUP(F201,MC!$B$2:$M$201,4,FALSE)</f>
        <v>mc_x130</v>
      </c>
      <c r="B201" s="467" t="s">
        <v>122</v>
      </c>
      <c r="C201" s="452"/>
      <c r="D201" s="452"/>
      <c r="E201" s="451">
        <v>3</v>
      </c>
      <c r="F201" s="452" t="s">
        <v>122</v>
      </c>
      <c r="G201" s="451"/>
      <c r="H201" s="452"/>
      <c r="I201" s="452"/>
      <c r="J201" s="452"/>
    </row>
    <row r="202" spans="1:10" ht="11.25">
      <c r="A202" s="451" t="str">
        <f>VLOOKUP(F202,MC!$B$2:$M$201,4,FALSE)</f>
        <v>mc_x96</v>
      </c>
      <c r="B202" s="467" t="s">
        <v>482</v>
      </c>
      <c r="C202" s="452"/>
      <c r="D202" s="452"/>
      <c r="E202" s="451">
        <v>3</v>
      </c>
      <c r="F202" s="452" t="s">
        <v>482</v>
      </c>
      <c r="G202" s="451"/>
      <c r="H202" s="452"/>
      <c r="I202" s="452"/>
      <c r="J202" s="452"/>
    </row>
    <row r="203" spans="1:10" ht="11.25">
      <c r="A203" s="451" t="str">
        <f>VLOOKUP(F203,MC!$B$2:$M$201,4,FALSE)</f>
        <v>mc_x9</v>
      </c>
      <c r="B203" s="455" t="s">
        <v>123</v>
      </c>
      <c r="C203" s="452"/>
      <c r="D203" s="452"/>
      <c r="E203" s="451">
        <v>2</v>
      </c>
      <c r="F203" s="452" t="s">
        <v>123</v>
      </c>
      <c r="G203" s="451"/>
      <c r="H203" s="452"/>
      <c r="I203" s="452"/>
      <c r="J203" s="452"/>
    </row>
    <row r="204" spans="1:10" ht="11.25">
      <c r="A204" s="451" t="str">
        <f>VLOOKUP(F204,MC!$B$2:$M$201,4,FALSE)</f>
        <v>mc_x120</v>
      </c>
      <c r="B204" s="455" t="s">
        <v>583</v>
      </c>
      <c r="C204" s="452"/>
      <c r="D204" s="452"/>
      <c r="E204" s="451">
        <v>2</v>
      </c>
      <c r="F204" s="452" t="s">
        <v>583</v>
      </c>
      <c r="G204" s="451"/>
      <c r="H204" s="452"/>
      <c r="I204" s="452"/>
      <c r="J204" s="452"/>
    </row>
    <row r="205" spans="1:10" ht="11.25">
      <c r="A205" s="451" t="str">
        <f>VLOOKUP(F205,MC!$B$2:$M$201,4,FALSE)</f>
        <v>mc_x125</v>
      </c>
      <c r="B205" s="455" t="s">
        <v>331</v>
      </c>
      <c r="C205" s="452"/>
      <c r="D205" s="452"/>
      <c r="E205" s="451">
        <v>2</v>
      </c>
      <c r="F205" s="452" t="s">
        <v>331</v>
      </c>
      <c r="G205" s="451"/>
      <c r="H205" s="452"/>
      <c r="I205" s="452"/>
      <c r="J205" s="452"/>
    </row>
    <row r="206" spans="1:10" ht="11.25">
      <c r="A206" s="451" t="str">
        <f>VLOOKUP(F206,MC!$B$2:$M$201,4,FALSE)</f>
        <v>mc_x61</v>
      </c>
      <c r="B206" s="455" t="s">
        <v>135</v>
      </c>
      <c r="C206" s="452"/>
      <c r="D206" s="452"/>
      <c r="E206" s="451">
        <v>2</v>
      </c>
      <c r="F206" s="452" t="s">
        <v>135</v>
      </c>
      <c r="G206" s="451"/>
      <c r="H206" s="452"/>
      <c r="I206" s="452"/>
      <c r="J206" s="452"/>
    </row>
    <row r="207" spans="1:10" ht="11.25">
      <c r="A207" s="451" t="str">
        <f>VLOOKUP(F207,MC!$B$2:$M$201,4,FALSE)</f>
        <v>mc_x71</v>
      </c>
      <c r="B207" s="455" t="s">
        <v>134</v>
      </c>
      <c r="C207" s="452"/>
      <c r="D207" s="452"/>
      <c r="E207" s="451">
        <v>2</v>
      </c>
      <c r="F207" s="452" t="s">
        <v>134</v>
      </c>
      <c r="G207" s="451"/>
      <c r="H207" s="452"/>
      <c r="I207" s="452"/>
      <c r="J207" s="452"/>
    </row>
    <row r="208" spans="1:10" ht="11.25">
      <c r="A208" s="451" t="str">
        <f>VLOOKUP(F208,MC!$B$2:$M$201,4,FALSE)</f>
        <v>mc_x79</v>
      </c>
      <c r="B208" s="455" t="s">
        <v>1618</v>
      </c>
      <c r="C208" s="452"/>
      <c r="D208" s="452"/>
      <c r="E208" s="451">
        <v>2</v>
      </c>
      <c r="F208" s="452" t="s">
        <v>6</v>
      </c>
      <c r="G208" s="451"/>
      <c r="H208" s="452"/>
      <c r="I208" s="452"/>
      <c r="J208" s="452"/>
    </row>
    <row r="209" spans="1:10" ht="11.25">
      <c r="A209" s="687" t="s">
        <v>1619</v>
      </c>
      <c r="B209" s="686" t="s">
        <v>1843</v>
      </c>
      <c r="C209" s="685"/>
      <c r="D209" s="685"/>
      <c r="E209" s="685"/>
      <c r="F209" s="686"/>
      <c r="G209" s="685"/>
      <c r="H209" s="684"/>
      <c r="I209" s="684"/>
      <c r="J209" s="683" t="s">
        <v>1690</v>
      </c>
    </row>
    <row r="210" spans="1:10" ht="11.25">
      <c r="A210" s="451" t="str">
        <f>VLOOKUP(F210,MC!$B$2:$M$201,4,FALSE)</f>
        <v>dim_DO</v>
      </c>
      <c r="B210" s="452" t="s">
        <v>186</v>
      </c>
      <c r="C210" s="452"/>
      <c r="D210" s="452"/>
      <c r="E210" s="451">
        <v>0</v>
      </c>
      <c r="F210" s="452" t="s">
        <v>186</v>
      </c>
      <c r="G210" s="451"/>
      <c r="H210" s="452"/>
      <c r="I210" s="452"/>
      <c r="J210" s="452"/>
    </row>
    <row r="211" spans="1:10" ht="11.25">
      <c r="A211" s="451" t="str">
        <f>VLOOKUP(F211,MC!$B$2:$M$201,4,FALSE)</f>
        <v>mc_x0</v>
      </c>
      <c r="B211" s="454" t="s">
        <v>712</v>
      </c>
      <c r="C211" s="452"/>
      <c r="D211" s="452"/>
      <c r="E211" s="451">
        <v>1</v>
      </c>
      <c r="F211" s="452" t="s">
        <v>1023</v>
      </c>
      <c r="G211" s="451" t="s">
        <v>1359</v>
      </c>
      <c r="H211" s="452"/>
      <c r="I211" s="452"/>
      <c r="J211" s="452"/>
    </row>
    <row r="212" spans="1:10" ht="11.25">
      <c r="A212" s="451" t="str">
        <f>VLOOKUP(F212,MC!$B$2:$M$201,4,FALSE)</f>
        <v>mc_x33</v>
      </c>
      <c r="B212" s="455" t="s">
        <v>172</v>
      </c>
      <c r="C212" s="452"/>
      <c r="D212" s="452"/>
      <c r="E212" s="451">
        <v>2</v>
      </c>
      <c r="F212" s="452" t="s">
        <v>172</v>
      </c>
      <c r="G212" s="451"/>
      <c r="H212" s="452"/>
      <c r="I212" s="452"/>
      <c r="J212" s="452"/>
    </row>
    <row r="213" spans="1:10" ht="11.25">
      <c r="A213" s="451" t="str">
        <f>VLOOKUP(F213,MC!$B$2:$M$201,4,FALSE)</f>
        <v>mc_x34</v>
      </c>
      <c r="B213" s="455" t="s">
        <v>173</v>
      </c>
      <c r="C213" s="452"/>
      <c r="D213" s="452"/>
      <c r="E213" s="451">
        <v>2</v>
      </c>
      <c r="F213" s="452" t="s">
        <v>173</v>
      </c>
      <c r="G213" s="451"/>
      <c r="H213" s="452"/>
      <c r="I213" s="452"/>
      <c r="J213" s="452"/>
    </row>
    <row r="214" spans="1:10" ht="11.25">
      <c r="A214" s="687" t="s">
        <v>1620</v>
      </c>
      <c r="B214" s="686" t="s">
        <v>1844</v>
      </c>
      <c r="C214" s="685"/>
      <c r="D214" s="685"/>
      <c r="E214" s="685"/>
      <c r="F214" s="686"/>
      <c r="G214" s="685"/>
      <c r="H214" s="684"/>
      <c r="I214" s="684"/>
      <c r="J214" s="683" t="s">
        <v>1691</v>
      </c>
    </row>
    <row r="215" spans="1:10" ht="11.25">
      <c r="A215" s="451" t="str">
        <f>VLOOKUP(F215,MC!$B$2:$M$201,4,FALSE)</f>
        <v>dim_DA</v>
      </c>
      <c r="B215" s="452" t="s">
        <v>174</v>
      </c>
      <c r="C215" s="452"/>
      <c r="D215" s="452"/>
      <c r="E215" s="451">
        <v>0</v>
      </c>
      <c r="F215" s="452" t="s">
        <v>174</v>
      </c>
      <c r="G215" s="451"/>
      <c r="H215" s="452"/>
      <c r="I215" s="452"/>
      <c r="J215" s="452"/>
    </row>
    <row r="216" spans="1:10" ht="11.25">
      <c r="A216" s="451" t="str">
        <f>VLOOKUP(F216,MC!$B$2:$M$201,4,FALSE)</f>
        <v>mc_x0</v>
      </c>
      <c r="B216" s="454" t="s">
        <v>1023</v>
      </c>
      <c r="C216" s="452"/>
      <c r="D216" s="452"/>
      <c r="E216" s="451">
        <v>1</v>
      </c>
      <c r="F216" s="452" t="s">
        <v>1023</v>
      </c>
      <c r="G216" s="451" t="s">
        <v>1359</v>
      </c>
      <c r="H216" s="452"/>
      <c r="I216" s="452"/>
      <c r="J216" s="452"/>
    </row>
    <row r="217" spans="1:10" ht="11.25">
      <c r="A217" s="451" t="str">
        <f>VLOOKUP(F217,MC!$B$2:$M$201,4,FALSE)</f>
        <v>mc_x52</v>
      </c>
      <c r="B217" s="455" t="s">
        <v>8</v>
      </c>
      <c r="C217" s="452"/>
      <c r="D217" s="452"/>
      <c r="E217" s="451">
        <v>2</v>
      </c>
      <c r="F217" s="452" t="s">
        <v>8</v>
      </c>
      <c r="G217" s="451"/>
      <c r="H217" s="452"/>
      <c r="I217" s="452"/>
      <c r="J217" s="452"/>
    </row>
    <row r="218" spans="1:10" ht="11.25">
      <c r="A218" s="451" t="str">
        <f>VLOOKUP(F218,MC!$B$2:$M$201,4,FALSE)</f>
        <v>mc_x23</v>
      </c>
      <c r="B218" s="455" t="s">
        <v>520</v>
      </c>
      <c r="C218" s="452"/>
      <c r="D218" s="452"/>
      <c r="E218" s="451">
        <v>2</v>
      </c>
      <c r="F218" s="452" t="s">
        <v>520</v>
      </c>
      <c r="G218" s="451"/>
      <c r="H218" s="452"/>
      <c r="I218" s="452"/>
      <c r="J218" s="452"/>
    </row>
    <row r="219" spans="1:10" ht="11.25">
      <c r="A219" s="451" t="str">
        <f>VLOOKUP(F219,MC!$B$2:$M$201,4,FALSE)</f>
        <v>mc_x104</v>
      </c>
      <c r="B219" s="455" t="s">
        <v>248</v>
      </c>
      <c r="C219" s="452"/>
      <c r="D219" s="452"/>
      <c r="E219" s="451">
        <v>2</v>
      </c>
      <c r="F219" s="452" t="s">
        <v>248</v>
      </c>
      <c r="G219" s="451"/>
      <c r="H219" s="452"/>
      <c r="I219" s="452"/>
      <c r="J219" s="452"/>
    </row>
    <row r="220" spans="1:10" ht="11.25">
      <c r="A220" s="451" t="str">
        <f>VLOOKUP(F220,MC!$B$2:$M$201,4,FALSE)</f>
        <v>mc_x113</v>
      </c>
      <c r="B220" s="455" t="s">
        <v>1010</v>
      </c>
      <c r="C220" s="452"/>
      <c r="D220" s="452"/>
      <c r="E220" s="451">
        <v>2</v>
      </c>
      <c r="F220" s="452" t="s">
        <v>1010</v>
      </c>
      <c r="G220" s="451"/>
      <c r="H220" s="452"/>
      <c r="I220" s="452"/>
      <c r="J220" s="452"/>
    </row>
    <row r="221" spans="1:10" ht="11.25">
      <c r="A221" s="451" t="str">
        <f>VLOOKUP(F221,MC!$B$2:$M$201,4,FALSE)</f>
        <v>mc_x63</v>
      </c>
      <c r="B221" s="455" t="s">
        <v>588</v>
      </c>
      <c r="C221" s="452"/>
      <c r="D221" s="452"/>
      <c r="E221" s="451">
        <v>2</v>
      </c>
      <c r="F221" s="452" t="s">
        <v>206</v>
      </c>
      <c r="G221" s="451"/>
      <c r="H221" s="452"/>
      <c r="I221" s="452"/>
      <c r="J221" s="452"/>
    </row>
  </sheetData>
  <sheetProtection/>
  <hyperlinks>
    <hyperlink ref="A1" location="Links_" display="Links"/>
  </hyperlink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theme="3"/>
  </sheetPr>
  <dimension ref="A1:I37"/>
  <sheetViews>
    <sheetView zoomScalePageLayoutView="0" workbookViewId="0" topLeftCell="A1">
      <selection activeCell="B26" sqref="B26"/>
    </sheetView>
  </sheetViews>
  <sheetFormatPr defaultColWidth="8.796875" defaultRowHeight="14.25"/>
  <cols>
    <col min="1" max="1" width="3.8984375" style="35" bestFit="1" customWidth="1"/>
    <col min="2" max="2" width="50.3984375" style="44" customWidth="1"/>
    <col min="3" max="3" width="8.5" style="35" bestFit="1" customWidth="1"/>
    <col min="4" max="4" width="4.19921875" style="35" bestFit="1" customWidth="1"/>
    <col min="5" max="5" width="8.09765625" style="35" customWidth="1"/>
    <col min="6" max="6" width="6" style="35" bestFit="1" customWidth="1"/>
    <col min="7" max="7" width="6.59765625" style="35" customWidth="1"/>
    <col min="8" max="8" width="6.09765625" style="35" bestFit="1" customWidth="1"/>
    <col min="9" max="9" width="6.59765625" style="35" bestFit="1" customWidth="1"/>
    <col min="10" max="16384" width="9" style="35" customWidth="1"/>
  </cols>
  <sheetData>
    <row r="1" spans="1:9" s="31" customFormat="1" ht="11.25">
      <c r="A1" s="678" t="s">
        <v>1582</v>
      </c>
      <c r="B1" s="403" t="s">
        <v>1215</v>
      </c>
      <c r="C1" s="22" t="s">
        <v>1234</v>
      </c>
      <c r="D1" s="22" t="s">
        <v>822</v>
      </c>
      <c r="E1" s="22" t="s">
        <v>1361</v>
      </c>
      <c r="F1" s="22" t="s">
        <v>1216</v>
      </c>
      <c r="G1" s="22" t="s">
        <v>1237</v>
      </c>
      <c r="H1" s="22" t="s">
        <v>1217</v>
      </c>
      <c r="I1" s="22" t="s">
        <v>497</v>
      </c>
    </row>
    <row r="2" spans="1:9" ht="11.25">
      <c r="A2" s="61">
        <v>1</v>
      </c>
      <c r="B2" s="122" t="s">
        <v>491</v>
      </c>
      <c r="C2" s="24" t="s">
        <v>1222</v>
      </c>
      <c r="D2" s="61" t="str">
        <f>CONCATENATE(LEFT(G2,1),LEFT(F2,1),A2)</f>
        <v>si1</v>
      </c>
      <c r="E2" s="61" t="str">
        <f>CONCATENATE("base_",D2)</f>
        <v>base_si1</v>
      </c>
      <c r="F2" s="24" t="s">
        <v>1223</v>
      </c>
      <c r="G2" s="94" t="s">
        <v>1219</v>
      </c>
      <c r="H2" s="94"/>
      <c r="I2" s="94"/>
    </row>
    <row r="3" spans="1:9" ht="11.25">
      <c r="A3" s="61">
        <v>2</v>
      </c>
      <c r="B3" s="122" t="s">
        <v>212</v>
      </c>
      <c r="C3" s="24" t="s">
        <v>1222</v>
      </c>
      <c r="D3" s="61" t="str">
        <f>CONCATENATE("c",LEFT(F3,1),A3)</f>
        <v>ci2</v>
      </c>
      <c r="E3" s="61" t="str">
        <f aca="true" t="shared" si="0" ref="E3:E37">CONCATENATE("base_",D3)</f>
        <v>base_ci2</v>
      </c>
      <c r="F3" s="24" t="s">
        <v>1223</v>
      </c>
      <c r="G3" s="94" t="s">
        <v>1221</v>
      </c>
      <c r="H3" s="94"/>
      <c r="I3" s="94"/>
    </row>
    <row r="4" spans="1:9" ht="11.25">
      <c r="A4" s="61">
        <v>3</v>
      </c>
      <c r="B4" s="122" t="s">
        <v>1292</v>
      </c>
      <c r="C4" s="24" t="s">
        <v>1222</v>
      </c>
      <c r="D4" s="61" t="str">
        <f aca="true" t="shared" si="1" ref="D4:D36">CONCATENATE(LEFT(G4,1),LEFT(F4,1),A4)</f>
        <v>mi3</v>
      </c>
      <c r="E4" s="61" t="str">
        <f t="shared" si="0"/>
        <v>base_mi3</v>
      </c>
      <c r="F4" s="24" t="s">
        <v>1223</v>
      </c>
      <c r="G4" s="94" t="s">
        <v>1218</v>
      </c>
      <c r="H4" s="94"/>
      <c r="I4" s="94"/>
    </row>
    <row r="5" spans="1:9" ht="11.25">
      <c r="A5" s="61">
        <v>4</v>
      </c>
      <c r="B5" s="122" t="s">
        <v>1295</v>
      </c>
      <c r="C5" s="24" t="s">
        <v>1222</v>
      </c>
      <c r="D5" s="61" t="str">
        <f t="shared" si="1"/>
        <v>si4</v>
      </c>
      <c r="E5" s="61" t="str">
        <f t="shared" si="0"/>
        <v>base_si4</v>
      </c>
      <c r="F5" s="24" t="s">
        <v>1223</v>
      </c>
      <c r="G5" s="94" t="s">
        <v>1219</v>
      </c>
      <c r="H5" s="94"/>
      <c r="I5" s="94"/>
    </row>
    <row r="6" spans="1:9" ht="11.25">
      <c r="A6" s="61">
        <v>5</v>
      </c>
      <c r="B6" s="122" t="s">
        <v>1293</v>
      </c>
      <c r="C6" s="24" t="s">
        <v>1222</v>
      </c>
      <c r="D6" s="61" t="str">
        <f t="shared" si="1"/>
        <v>si5</v>
      </c>
      <c r="E6" s="61" t="str">
        <f t="shared" si="0"/>
        <v>base_si5</v>
      </c>
      <c r="F6" s="24" t="s">
        <v>1223</v>
      </c>
      <c r="G6" s="94" t="s">
        <v>1219</v>
      </c>
      <c r="H6" s="94"/>
      <c r="I6" s="94"/>
    </row>
    <row r="7" spans="1:9" ht="11.25">
      <c r="A7" s="61">
        <v>6</v>
      </c>
      <c r="B7" s="122" t="s">
        <v>114</v>
      </c>
      <c r="C7" s="24" t="s">
        <v>1222</v>
      </c>
      <c r="D7" s="61" t="str">
        <f t="shared" si="1"/>
        <v>mi6</v>
      </c>
      <c r="E7" s="61" t="str">
        <f t="shared" si="0"/>
        <v>base_mi6</v>
      </c>
      <c r="F7" s="61" t="s">
        <v>1223</v>
      </c>
      <c r="G7" s="34" t="s">
        <v>1218</v>
      </c>
      <c r="H7" s="34" t="s">
        <v>1238</v>
      </c>
      <c r="I7" s="34"/>
    </row>
    <row r="8" spans="1:9" ht="11.25">
      <c r="A8" s="61">
        <v>6</v>
      </c>
      <c r="B8" s="122" t="s">
        <v>702</v>
      </c>
      <c r="C8" s="24" t="s">
        <v>1222</v>
      </c>
      <c r="D8" s="61" t="str">
        <f t="shared" si="1"/>
        <v>md6</v>
      </c>
      <c r="E8" s="61" t="str">
        <f t="shared" si="0"/>
        <v>base_md6</v>
      </c>
      <c r="F8" s="61" t="s">
        <v>1224</v>
      </c>
      <c r="G8" s="34" t="s">
        <v>1218</v>
      </c>
      <c r="H8" s="34" t="s">
        <v>1238</v>
      </c>
      <c r="I8" s="34"/>
    </row>
    <row r="9" spans="1:9" ht="11.25">
      <c r="A9" s="61">
        <v>7</v>
      </c>
      <c r="B9" s="122" t="s">
        <v>224</v>
      </c>
      <c r="C9" s="24" t="s">
        <v>1222</v>
      </c>
      <c r="D9" s="61" t="str">
        <f t="shared" si="1"/>
        <v>mi7</v>
      </c>
      <c r="E9" s="61" t="str">
        <f t="shared" si="0"/>
        <v>base_mi7</v>
      </c>
      <c r="F9" s="61" t="s">
        <v>1223</v>
      </c>
      <c r="G9" s="34" t="s">
        <v>1218</v>
      </c>
      <c r="H9" s="34"/>
      <c r="I9" s="34"/>
    </row>
    <row r="10" spans="1:9" ht="11.25">
      <c r="A10" s="61">
        <v>8</v>
      </c>
      <c r="B10" s="122" t="s">
        <v>507</v>
      </c>
      <c r="C10" s="24" t="s">
        <v>1222</v>
      </c>
      <c r="D10" s="61" t="str">
        <f t="shared" si="1"/>
        <v>mi8</v>
      </c>
      <c r="E10" s="61" t="str">
        <f t="shared" si="0"/>
        <v>base_mi8</v>
      </c>
      <c r="F10" s="61" t="s">
        <v>1223</v>
      </c>
      <c r="G10" s="34" t="s">
        <v>1218</v>
      </c>
      <c r="H10" s="34"/>
      <c r="I10" s="34"/>
    </row>
    <row r="11" spans="1:9" ht="11.25">
      <c r="A11" s="61">
        <v>9</v>
      </c>
      <c r="B11" s="122" t="s">
        <v>508</v>
      </c>
      <c r="C11" s="24" t="s">
        <v>1222</v>
      </c>
      <c r="D11" s="61" t="str">
        <f t="shared" si="1"/>
        <v>md9</v>
      </c>
      <c r="E11" s="61" t="str">
        <f t="shared" si="0"/>
        <v>base_md9</v>
      </c>
      <c r="F11" s="61" t="s">
        <v>1224</v>
      </c>
      <c r="G11" s="34" t="s">
        <v>1218</v>
      </c>
      <c r="H11" s="34"/>
      <c r="I11" s="34"/>
    </row>
    <row r="12" spans="1:9" ht="11.25">
      <c r="A12" s="61">
        <v>10</v>
      </c>
      <c r="B12" s="122" t="s">
        <v>725</v>
      </c>
      <c r="C12" s="24" t="s">
        <v>1222</v>
      </c>
      <c r="D12" s="61" t="str">
        <f t="shared" si="1"/>
        <v>mi10</v>
      </c>
      <c r="E12" s="61" t="str">
        <f t="shared" si="0"/>
        <v>base_mi10</v>
      </c>
      <c r="F12" s="61" t="s">
        <v>1223</v>
      </c>
      <c r="G12" s="34" t="s">
        <v>1218</v>
      </c>
      <c r="H12" s="34"/>
      <c r="I12" s="34"/>
    </row>
    <row r="13" spans="1:9" ht="11.25">
      <c r="A13" s="61">
        <v>11</v>
      </c>
      <c r="B13" s="122" t="s">
        <v>727</v>
      </c>
      <c r="C13" s="24" t="s">
        <v>1222</v>
      </c>
      <c r="D13" s="61" t="str">
        <f t="shared" si="1"/>
        <v>mi11</v>
      </c>
      <c r="E13" s="61" t="str">
        <f t="shared" si="0"/>
        <v>base_mi11</v>
      </c>
      <c r="F13" s="61" t="s">
        <v>1223</v>
      </c>
      <c r="G13" s="34" t="s">
        <v>1218</v>
      </c>
      <c r="H13" s="34"/>
      <c r="I13" s="34"/>
    </row>
    <row r="14" spans="1:9" ht="11.25">
      <c r="A14" s="61">
        <v>12</v>
      </c>
      <c r="B14" s="122" t="s">
        <v>193</v>
      </c>
      <c r="C14" s="24" t="s">
        <v>1222</v>
      </c>
      <c r="D14" s="61" t="str">
        <f t="shared" si="1"/>
        <v>md12</v>
      </c>
      <c r="E14" s="61" t="str">
        <f t="shared" si="0"/>
        <v>base_md12</v>
      </c>
      <c r="F14" s="61" t="s">
        <v>1224</v>
      </c>
      <c r="G14" s="34" t="s">
        <v>1218</v>
      </c>
      <c r="H14" s="34"/>
      <c r="I14" s="34"/>
    </row>
    <row r="15" spans="1:9" ht="11.25">
      <c r="A15" s="61">
        <v>13</v>
      </c>
      <c r="B15" s="122" t="s">
        <v>186</v>
      </c>
      <c r="C15" s="24" t="s">
        <v>1222</v>
      </c>
      <c r="D15" s="61" t="str">
        <f t="shared" si="1"/>
        <v>mi13</v>
      </c>
      <c r="E15" s="61" t="str">
        <f t="shared" si="0"/>
        <v>base_mi13</v>
      </c>
      <c r="F15" s="61" t="s">
        <v>1223</v>
      </c>
      <c r="G15" s="34" t="s">
        <v>1218</v>
      </c>
      <c r="H15" s="34"/>
      <c r="I15" s="34"/>
    </row>
    <row r="16" spans="1:9" ht="11.25">
      <c r="A16" s="61">
        <v>13</v>
      </c>
      <c r="B16" s="122" t="s">
        <v>334</v>
      </c>
      <c r="C16" s="24" t="s">
        <v>1222</v>
      </c>
      <c r="D16" s="61" t="str">
        <f t="shared" si="1"/>
        <v>md13</v>
      </c>
      <c r="E16" s="61" t="str">
        <f t="shared" si="0"/>
        <v>base_md13</v>
      </c>
      <c r="F16" s="61" t="s">
        <v>1224</v>
      </c>
      <c r="G16" s="34" t="s">
        <v>1218</v>
      </c>
      <c r="H16" s="34"/>
      <c r="I16" s="34"/>
    </row>
    <row r="17" spans="1:9" ht="11.25">
      <c r="A17" s="61">
        <v>14</v>
      </c>
      <c r="B17" s="122" t="s">
        <v>174</v>
      </c>
      <c r="C17" s="24" t="s">
        <v>1222</v>
      </c>
      <c r="D17" s="61" t="str">
        <f t="shared" si="1"/>
        <v>mi14</v>
      </c>
      <c r="E17" s="61" t="str">
        <f t="shared" si="0"/>
        <v>base_mi14</v>
      </c>
      <c r="F17" s="61" t="s">
        <v>1223</v>
      </c>
      <c r="G17" s="34" t="s">
        <v>1218</v>
      </c>
      <c r="H17" s="34"/>
      <c r="I17" s="34"/>
    </row>
    <row r="18" spans="1:9" ht="11.25">
      <c r="A18" s="61">
        <v>15</v>
      </c>
      <c r="B18" s="122" t="s">
        <v>267</v>
      </c>
      <c r="C18" s="24" t="s">
        <v>1222</v>
      </c>
      <c r="D18" s="61" t="str">
        <f t="shared" si="1"/>
        <v>si15</v>
      </c>
      <c r="E18" s="61" t="str">
        <f t="shared" si="0"/>
        <v>base_si15</v>
      </c>
      <c r="F18" s="24" t="s">
        <v>1223</v>
      </c>
      <c r="G18" s="94" t="s">
        <v>1219</v>
      </c>
      <c r="H18" s="94"/>
      <c r="I18" s="94"/>
    </row>
    <row r="19" spans="1:9" ht="11.25">
      <c r="A19" s="61">
        <v>16</v>
      </c>
      <c r="B19" s="122" t="s">
        <v>1290</v>
      </c>
      <c r="C19" s="24" t="s">
        <v>1222</v>
      </c>
      <c r="D19" s="61" t="str">
        <f t="shared" si="1"/>
        <v>di16</v>
      </c>
      <c r="E19" s="61" t="str">
        <f t="shared" si="0"/>
        <v>base_di16</v>
      </c>
      <c r="F19" s="24" t="s">
        <v>1223</v>
      </c>
      <c r="G19" s="94" t="s">
        <v>1220</v>
      </c>
      <c r="H19" s="94"/>
      <c r="I19" s="94"/>
    </row>
    <row r="20" spans="1:9" ht="11.25">
      <c r="A20" s="61">
        <v>17</v>
      </c>
      <c r="B20" s="122" t="s">
        <v>58</v>
      </c>
      <c r="C20" s="24" t="s">
        <v>1222</v>
      </c>
      <c r="D20" s="61" t="str">
        <f t="shared" si="1"/>
        <v>mi17</v>
      </c>
      <c r="E20" s="61" t="str">
        <f t="shared" si="0"/>
        <v>base_mi17</v>
      </c>
      <c r="F20" s="61" t="s">
        <v>1223</v>
      </c>
      <c r="G20" s="34" t="s">
        <v>1218</v>
      </c>
      <c r="H20" s="34"/>
      <c r="I20" s="34"/>
    </row>
    <row r="21" spans="1:9" ht="11.25">
      <c r="A21" s="61">
        <v>17</v>
      </c>
      <c r="B21" s="122" t="s">
        <v>197</v>
      </c>
      <c r="C21" s="24" t="s">
        <v>1222</v>
      </c>
      <c r="D21" s="61" t="str">
        <f t="shared" si="1"/>
        <v>md17</v>
      </c>
      <c r="E21" s="61" t="str">
        <f t="shared" si="0"/>
        <v>base_md17</v>
      </c>
      <c r="F21" s="61" t="s">
        <v>1224</v>
      </c>
      <c r="G21" s="34" t="s">
        <v>1218</v>
      </c>
      <c r="H21" s="34"/>
      <c r="I21" s="34"/>
    </row>
    <row r="22" spans="1:9" ht="11.25">
      <c r="A22" s="61">
        <v>18</v>
      </c>
      <c r="B22" s="122" t="s">
        <v>721</v>
      </c>
      <c r="C22" s="24" t="s">
        <v>1222</v>
      </c>
      <c r="D22" s="61" t="str">
        <f t="shared" si="1"/>
        <v>md18</v>
      </c>
      <c r="E22" s="61" t="str">
        <f t="shared" si="0"/>
        <v>base_md18</v>
      </c>
      <c r="F22" s="61" t="s">
        <v>1224</v>
      </c>
      <c r="G22" s="34" t="s">
        <v>1218</v>
      </c>
      <c r="H22" s="34"/>
      <c r="I22" s="34"/>
    </row>
    <row r="23" spans="1:9" s="98" customFormat="1" ht="11.25">
      <c r="A23" s="61">
        <v>19</v>
      </c>
      <c r="B23" s="122" t="s">
        <v>385</v>
      </c>
      <c r="C23" s="24" t="s">
        <v>1222</v>
      </c>
      <c r="D23" s="61" t="str">
        <f t="shared" si="1"/>
        <v>mi19</v>
      </c>
      <c r="E23" s="61" t="str">
        <f t="shared" si="0"/>
        <v>base_mi19</v>
      </c>
      <c r="F23" s="24" t="s">
        <v>1223</v>
      </c>
      <c r="G23" s="94" t="s">
        <v>1218</v>
      </c>
      <c r="H23" s="94"/>
      <c r="I23" s="94"/>
    </row>
    <row r="24" spans="1:9" s="98" customFormat="1" ht="11.25">
      <c r="A24" s="61">
        <v>20</v>
      </c>
      <c r="B24" s="122" t="s">
        <v>200</v>
      </c>
      <c r="C24" s="24" t="s">
        <v>1222</v>
      </c>
      <c r="D24" s="61" t="str">
        <f t="shared" si="1"/>
        <v>si20</v>
      </c>
      <c r="E24" s="61" t="str">
        <f t="shared" si="0"/>
        <v>base_si20</v>
      </c>
      <c r="F24" s="24" t="s">
        <v>1223</v>
      </c>
      <c r="G24" s="94" t="s">
        <v>1219</v>
      </c>
      <c r="H24" s="94"/>
      <c r="I24" s="94"/>
    </row>
    <row r="25" spans="1:9" s="98" customFormat="1" ht="11.25">
      <c r="A25" s="61">
        <v>21</v>
      </c>
      <c r="B25" s="122" t="s">
        <v>1291</v>
      </c>
      <c r="C25" s="24" t="s">
        <v>1222</v>
      </c>
      <c r="D25" s="61" t="str">
        <f t="shared" si="1"/>
        <v>si21</v>
      </c>
      <c r="E25" s="61" t="str">
        <f t="shared" si="0"/>
        <v>base_si21</v>
      </c>
      <c r="F25" s="24" t="s">
        <v>1223</v>
      </c>
      <c r="G25" s="94" t="s">
        <v>1219</v>
      </c>
      <c r="H25" s="94"/>
      <c r="I25" s="94"/>
    </row>
    <row r="26" spans="1:9" s="98" customFormat="1" ht="11.25">
      <c r="A26" s="61">
        <v>22</v>
      </c>
      <c r="B26" s="122" t="s">
        <v>1351</v>
      </c>
      <c r="C26" s="24" t="s">
        <v>1222</v>
      </c>
      <c r="D26" s="61" t="str">
        <f t="shared" si="1"/>
        <v>md22</v>
      </c>
      <c r="E26" s="61" t="str">
        <f t="shared" si="0"/>
        <v>base_md22</v>
      </c>
      <c r="F26" s="61" t="s">
        <v>1224</v>
      </c>
      <c r="G26" s="34" t="s">
        <v>1218</v>
      </c>
      <c r="H26" s="34"/>
      <c r="I26" s="34"/>
    </row>
    <row r="27" spans="1:9" s="98" customFormat="1" ht="11.25">
      <c r="A27" s="61">
        <v>23</v>
      </c>
      <c r="B27" s="122" t="s">
        <v>501</v>
      </c>
      <c r="C27" s="24" t="s">
        <v>1222</v>
      </c>
      <c r="D27" s="61" t="str">
        <f t="shared" si="1"/>
        <v>md23</v>
      </c>
      <c r="E27" s="61" t="str">
        <f t="shared" si="0"/>
        <v>base_md23</v>
      </c>
      <c r="F27" s="61" t="s">
        <v>1224</v>
      </c>
      <c r="G27" s="34" t="s">
        <v>1218</v>
      </c>
      <c r="H27" s="34"/>
      <c r="I27" s="34"/>
    </row>
    <row r="28" spans="1:9" s="98" customFormat="1" ht="11.25">
      <c r="A28" s="61">
        <v>24</v>
      </c>
      <c r="B28" s="122" t="s">
        <v>1296</v>
      </c>
      <c r="C28" s="24" t="s">
        <v>1222</v>
      </c>
      <c r="D28" s="61" t="str">
        <f t="shared" si="1"/>
        <v>mi24</v>
      </c>
      <c r="E28" s="61" t="str">
        <f t="shared" si="0"/>
        <v>base_mi24</v>
      </c>
      <c r="F28" s="24" t="s">
        <v>1223</v>
      </c>
      <c r="G28" s="94" t="s">
        <v>1218</v>
      </c>
      <c r="H28" s="94"/>
      <c r="I28" s="94"/>
    </row>
    <row r="29" spans="1:9" s="98" customFormat="1" ht="11.25">
      <c r="A29" s="61">
        <v>25</v>
      </c>
      <c r="B29" s="122" t="s">
        <v>268</v>
      </c>
      <c r="C29" s="24" t="s">
        <v>1222</v>
      </c>
      <c r="D29" s="61" t="str">
        <f t="shared" si="1"/>
        <v>mi25</v>
      </c>
      <c r="E29" s="61" t="str">
        <f t="shared" si="0"/>
        <v>base_mi25</v>
      </c>
      <c r="F29" s="24" t="s">
        <v>1223</v>
      </c>
      <c r="G29" s="94" t="s">
        <v>1218</v>
      </c>
      <c r="H29" s="94"/>
      <c r="I29" s="94"/>
    </row>
    <row r="30" spans="1:9" s="98" customFormat="1" ht="11.25">
      <c r="A30" s="61">
        <v>26</v>
      </c>
      <c r="B30" s="122" t="s">
        <v>1294</v>
      </c>
      <c r="C30" s="24" t="s">
        <v>1222</v>
      </c>
      <c r="D30" s="61" t="str">
        <f t="shared" si="1"/>
        <v>si26</v>
      </c>
      <c r="E30" s="61" t="str">
        <f t="shared" si="0"/>
        <v>base_si26</v>
      </c>
      <c r="F30" s="24" t="s">
        <v>1223</v>
      </c>
      <c r="G30" s="94" t="s">
        <v>1219</v>
      </c>
      <c r="H30" s="94"/>
      <c r="I30" s="94"/>
    </row>
    <row r="31" spans="1:9" s="98" customFormat="1" ht="11.25">
      <c r="A31" s="61">
        <v>27</v>
      </c>
      <c r="B31" s="122" t="s">
        <v>115</v>
      </c>
      <c r="C31" s="24" t="s">
        <v>1222</v>
      </c>
      <c r="D31" s="61" t="str">
        <f t="shared" si="1"/>
        <v>mi27</v>
      </c>
      <c r="E31" s="61" t="str">
        <f t="shared" si="0"/>
        <v>base_mi27</v>
      </c>
      <c r="F31" s="61" t="s">
        <v>1223</v>
      </c>
      <c r="G31" s="34" t="s">
        <v>1218</v>
      </c>
      <c r="H31" s="34" t="s">
        <v>1238</v>
      </c>
      <c r="I31" s="34"/>
    </row>
    <row r="32" spans="1:9" ht="11.25">
      <c r="A32" s="61">
        <v>27</v>
      </c>
      <c r="B32" s="122" t="s">
        <v>365</v>
      </c>
      <c r="C32" s="24" t="s">
        <v>1222</v>
      </c>
      <c r="D32" s="61" t="str">
        <f t="shared" si="1"/>
        <v>md27</v>
      </c>
      <c r="E32" s="61" t="str">
        <f t="shared" si="0"/>
        <v>base_md27</v>
      </c>
      <c r="F32" s="61" t="s">
        <v>1224</v>
      </c>
      <c r="G32" s="34" t="s">
        <v>1218</v>
      </c>
      <c r="H32" s="34" t="s">
        <v>1238</v>
      </c>
      <c r="I32" s="34"/>
    </row>
    <row r="33" spans="1:9" s="98" customFormat="1" ht="11.25">
      <c r="A33" s="61">
        <v>28</v>
      </c>
      <c r="B33" s="122" t="s">
        <v>386</v>
      </c>
      <c r="C33" s="24" t="s">
        <v>1222</v>
      </c>
      <c r="D33" s="61" t="str">
        <f t="shared" si="1"/>
        <v>mi28</v>
      </c>
      <c r="E33" s="61" t="str">
        <f t="shared" si="0"/>
        <v>base_mi28</v>
      </c>
      <c r="F33" s="61" t="s">
        <v>1223</v>
      </c>
      <c r="G33" s="34" t="s">
        <v>1218</v>
      </c>
      <c r="H33" s="34" t="s">
        <v>1238</v>
      </c>
      <c r="I33" s="34"/>
    </row>
    <row r="34" spans="1:9" s="98" customFormat="1" ht="11.25">
      <c r="A34" s="61">
        <v>29</v>
      </c>
      <c r="B34" s="122" t="s">
        <v>729</v>
      </c>
      <c r="C34" s="24" t="s">
        <v>1222</v>
      </c>
      <c r="D34" s="61" t="str">
        <f t="shared" si="1"/>
        <v>mi29</v>
      </c>
      <c r="E34" s="61" t="str">
        <f t="shared" si="0"/>
        <v>base_mi29</v>
      </c>
      <c r="F34" s="61" t="s">
        <v>1223</v>
      </c>
      <c r="G34" s="34" t="s">
        <v>1218</v>
      </c>
      <c r="H34" s="34" t="s">
        <v>1238</v>
      </c>
      <c r="I34" s="34"/>
    </row>
    <row r="35" spans="1:9" s="98" customFormat="1" ht="11.25">
      <c r="A35" s="61">
        <v>30</v>
      </c>
      <c r="B35" s="122" t="s">
        <v>194</v>
      </c>
      <c r="C35" s="24" t="s">
        <v>1222</v>
      </c>
      <c r="D35" s="61" t="str">
        <f t="shared" si="1"/>
        <v>md30</v>
      </c>
      <c r="E35" s="61" t="str">
        <f t="shared" si="0"/>
        <v>base_md30</v>
      </c>
      <c r="F35" s="61" t="s">
        <v>1224</v>
      </c>
      <c r="G35" s="34" t="s">
        <v>1218</v>
      </c>
      <c r="H35" s="34"/>
      <c r="I35" s="34"/>
    </row>
    <row r="36" spans="1:9" s="98" customFormat="1" ht="11.25">
      <c r="A36" s="61">
        <v>31</v>
      </c>
      <c r="B36" s="122" t="s">
        <v>43</v>
      </c>
      <c r="C36" s="24" t="s">
        <v>1222</v>
      </c>
      <c r="D36" s="61" t="str">
        <f t="shared" si="1"/>
        <v>md31</v>
      </c>
      <c r="E36" s="61" t="str">
        <f t="shared" si="0"/>
        <v>base_md31</v>
      </c>
      <c r="F36" s="61" t="s">
        <v>1224</v>
      </c>
      <c r="G36" s="34" t="s">
        <v>1218</v>
      </c>
      <c r="H36" s="34"/>
      <c r="I36" s="34"/>
    </row>
    <row r="37" spans="1:9" s="98" customFormat="1" ht="11.25">
      <c r="A37" s="61">
        <v>32</v>
      </c>
      <c r="B37" s="122" t="s">
        <v>213</v>
      </c>
      <c r="C37" s="24" t="s">
        <v>1222</v>
      </c>
      <c r="D37" s="61" t="str">
        <f>CONCATENATE("c",LEFT(F37,1),A37)</f>
        <v>ci32</v>
      </c>
      <c r="E37" s="61" t="str">
        <f t="shared" si="0"/>
        <v>base_ci32</v>
      </c>
      <c r="F37" s="24" t="s">
        <v>1223</v>
      </c>
      <c r="G37" s="94" t="s">
        <v>1221</v>
      </c>
      <c r="H37" s="94"/>
      <c r="I37" s="94"/>
    </row>
  </sheetData>
  <sheetProtection/>
  <dataValidations count="1">
    <dataValidation type="list" allowBlank="1" showInputMessage="1" showErrorMessage="1" sqref="C2:C37">
      <formula1>"Primary item,Explicit dimension,Typed dimension,Default member,Member,Typed domain"</formula1>
    </dataValidation>
  </dataValidations>
  <hyperlinks>
    <hyperlink ref="A1" location="Links_" display="Links"/>
  </hyperlinks>
  <printOptions/>
  <pageMargins left="0.7086614173228347" right="0.31496062992125984" top="0.7480314960629921" bottom="0.7480314960629921" header="0.31496062992125984" footer="0.31496062992125984"/>
  <pageSetup horizontalDpi="600" verticalDpi="600" orientation="landscape" paperSize="9" scale="45" r:id="rId1"/>
</worksheet>
</file>

<file path=xl/worksheets/sheet30.xml><?xml version="1.0" encoding="utf-8"?>
<worksheet xmlns="http://schemas.openxmlformats.org/spreadsheetml/2006/main" xmlns:r="http://schemas.openxmlformats.org/officeDocument/2006/relationships">
  <sheetPr>
    <tabColor theme="3"/>
  </sheetPr>
  <dimension ref="A1:J27"/>
  <sheetViews>
    <sheetView zoomScaleSheetLayoutView="70" zoomScalePageLayoutView="0" workbookViewId="0" topLeftCell="A1">
      <selection activeCell="B8" sqref="B8"/>
    </sheetView>
  </sheetViews>
  <sheetFormatPr defaultColWidth="8.796875" defaultRowHeight="14.25"/>
  <cols>
    <col min="1" max="1" width="3.8984375" style="486" bestFit="1" customWidth="1"/>
    <col min="2" max="2" width="41.5" style="485" bestFit="1" customWidth="1"/>
    <col min="3" max="3" width="11.59765625" style="486" bestFit="1" customWidth="1"/>
    <col min="4" max="4" width="4.19921875" style="486" bestFit="1" customWidth="1"/>
    <col min="5" max="5" width="5.3984375" style="486" bestFit="1" customWidth="1"/>
    <col min="6" max="6" width="6" style="486" bestFit="1" customWidth="1"/>
    <col min="7" max="7" width="6.3984375" style="486" bestFit="1" customWidth="1"/>
    <col min="8" max="8" width="6.09765625" style="486" bestFit="1" customWidth="1"/>
    <col min="9" max="9" width="34.69921875" style="486" bestFit="1" customWidth="1"/>
    <col min="10" max="16384" width="9" style="485" customWidth="1"/>
  </cols>
  <sheetData>
    <row r="1" spans="1:9" s="561" customFormat="1" ht="11.25">
      <c r="A1" s="600" t="s">
        <v>1582</v>
      </c>
      <c r="B1" s="603" t="s">
        <v>1265</v>
      </c>
      <c r="C1" s="604" t="s">
        <v>1234</v>
      </c>
      <c r="D1" s="603" t="s">
        <v>822</v>
      </c>
      <c r="E1" s="603" t="s">
        <v>1361</v>
      </c>
      <c r="F1" s="604" t="s">
        <v>1216</v>
      </c>
      <c r="G1" s="604" t="s">
        <v>1237</v>
      </c>
      <c r="H1" s="604" t="s">
        <v>1217</v>
      </c>
      <c r="I1" s="604" t="s">
        <v>497</v>
      </c>
    </row>
    <row r="2" spans="1:9" ht="11.25">
      <c r="A2" s="483"/>
      <c r="B2" s="484" t="s">
        <v>1213</v>
      </c>
      <c r="C2" s="460" t="s">
        <v>1231</v>
      </c>
      <c r="D2" s="483" t="s">
        <v>370</v>
      </c>
      <c r="E2" s="462" t="str">
        <f>CONCATENATE("dim_",D2)</f>
        <v>dim_OC</v>
      </c>
      <c r="F2" s="461" t="s">
        <v>1224</v>
      </c>
      <c r="G2" s="462" t="s">
        <v>1219</v>
      </c>
      <c r="H2" s="462"/>
      <c r="I2" s="462"/>
    </row>
    <row r="3" spans="1:9" ht="11.25">
      <c r="A3" s="483">
        <v>0</v>
      </c>
      <c r="B3" s="484" t="s">
        <v>1023</v>
      </c>
      <c r="C3" s="460" t="s">
        <v>1232</v>
      </c>
      <c r="D3" s="483" t="s">
        <v>1069</v>
      </c>
      <c r="E3" s="462" t="str">
        <f aca="true" t="shared" si="0" ref="E3:E8">CONCATENATE("oc_",D3)</f>
        <v>oc_x0</v>
      </c>
      <c r="F3" s="461" t="s">
        <v>1224</v>
      </c>
      <c r="G3" s="462" t="s">
        <v>1235</v>
      </c>
      <c r="H3" s="462"/>
      <c r="I3" s="462"/>
    </row>
    <row r="4" spans="1:9" ht="11.25">
      <c r="A4" s="483">
        <v>1</v>
      </c>
      <c r="B4" s="487" t="s">
        <v>188</v>
      </c>
      <c r="C4" s="460" t="s">
        <v>1233</v>
      </c>
      <c r="D4" s="483" t="s">
        <v>1070</v>
      </c>
      <c r="E4" s="462" t="str">
        <f t="shared" si="0"/>
        <v>oc_x1</v>
      </c>
      <c r="F4" s="461" t="s">
        <v>1224</v>
      </c>
      <c r="G4" s="462" t="s">
        <v>1235</v>
      </c>
      <c r="H4" s="462"/>
      <c r="I4" s="462" t="s">
        <v>1731</v>
      </c>
    </row>
    <row r="5" spans="1:9" ht="11.25">
      <c r="A5" s="483">
        <v>2</v>
      </c>
      <c r="B5" s="487" t="s">
        <v>191</v>
      </c>
      <c r="C5" s="460" t="s">
        <v>1233</v>
      </c>
      <c r="D5" s="483" t="s">
        <v>1071</v>
      </c>
      <c r="E5" s="462" t="str">
        <f t="shared" si="0"/>
        <v>oc_x2</v>
      </c>
      <c r="F5" s="461" t="s">
        <v>1224</v>
      </c>
      <c r="G5" s="462" t="s">
        <v>1235</v>
      </c>
      <c r="H5" s="462"/>
      <c r="I5" s="462"/>
    </row>
    <row r="6" spans="1:9" ht="11.25">
      <c r="A6" s="483">
        <v>3</v>
      </c>
      <c r="B6" s="487" t="s">
        <v>189</v>
      </c>
      <c r="C6" s="460" t="s">
        <v>1233</v>
      </c>
      <c r="D6" s="483" t="s">
        <v>1072</v>
      </c>
      <c r="E6" s="462" t="str">
        <f t="shared" si="0"/>
        <v>oc_x3</v>
      </c>
      <c r="F6" s="461" t="s">
        <v>1224</v>
      </c>
      <c r="G6" s="462" t="s">
        <v>1235</v>
      </c>
      <c r="H6" s="462"/>
      <c r="I6" s="462"/>
    </row>
    <row r="7" spans="1:9" ht="11.25">
      <c r="A7" s="483">
        <v>4</v>
      </c>
      <c r="B7" s="487" t="s">
        <v>190</v>
      </c>
      <c r="C7" s="460" t="s">
        <v>1233</v>
      </c>
      <c r="D7" s="483" t="s">
        <v>1073</v>
      </c>
      <c r="E7" s="462" t="str">
        <f t="shared" si="0"/>
        <v>oc_x4</v>
      </c>
      <c r="F7" s="461" t="s">
        <v>1224</v>
      </c>
      <c r="G7" s="462" t="s">
        <v>1235</v>
      </c>
      <c r="H7" s="462"/>
      <c r="I7" s="462"/>
    </row>
    <row r="8" spans="1:9" ht="22.5">
      <c r="A8" s="483">
        <v>5</v>
      </c>
      <c r="B8" s="487" t="s">
        <v>192</v>
      </c>
      <c r="C8" s="460" t="s">
        <v>1233</v>
      </c>
      <c r="D8" s="483" t="s">
        <v>1074</v>
      </c>
      <c r="E8" s="462" t="str">
        <f t="shared" si="0"/>
        <v>oc_x5</v>
      </c>
      <c r="F8" s="461" t="s">
        <v>1224</v>
      </c>
      <c r="G8" s="462" t="s">
        <v>1235</v>
      </c>
      <c r="H8" s="462"/>
      <c r="I8" s="461" t="s">
        <v>1732</v>
      </c>
    </row>
    <row r="16" ht="11.25">
      <c r="B16" s="562"/>
    </row>
    <row r="17" spans="2:10" s="486" customFormat="1" ht="11.25">
      <c r="B17" s="529"/>
      <c r="J17" s="485"/>
    </row>
    <row r="18" spans="2:10" s="486" customFormat="1" ht="11.25">
      <c r="B18" s="529"/>
      <c r="J18" s="485"/>
    </row>
    <row r="19" spans="2:10" s="486" customFormat="1" ht="11.25">
      <c r="B19" s="529"/>
      <c r="J19" s="485"/>
    </row>
    <row r="20" spans="2:10" s="486" customFormat="1" ht="11.25">
      <c r="B20" s="529"/>
      <c r="J20" s="485"/>
    </row>
    <row r="21" spans="2:10" s="486" customFormat="1" ht="11.25">
      <c r="B21" s="529"/>
      <c r="J21" s="485"/>
    </row>
    <row r="22" spans="2:10" s="486" customFormat="1" ht="11.25">
      <c r="B22" s="529"/>
      <c r="J22" s="485"/>
    </row>
    <row r="23" spans="2:10" s="486" customFormat="1" ht="11.25">
      <c r="B23" s="529"/>
      <c r="J23" s="485"/>
    </row>
    <row r="24" spans="2:10" s="486" customFormat="1" ht="11.25">
      <c r="B24" s="529"/>
      <c r="J24" s="485"/>
    </row>
    <row r="25" spans="2:10" s="486" customFormat="1" ht="11.25">
      <c r="B25" s="529"/>
      <c r="J25" s="485"/>
    </row>
    <row r="26" spans="2:10" s="486" customFormat="1" ht="11.25">
      <c r="B26" s="529"/>
      <c r="J26" s="485"/>
    </row>
    <row r="27" spans="2:10" s="486" customFormat="1" ht="11.25">
      <c r="B27" s="529"/>
      <c r="J27" s="485"/>
    </row>
  </sheetData>
  <sheetProtection/>
  <dataValidations count="1">
    <dataValidation type="list" allowBlank="1" showInputMessage="1" showErrorMessage="1" sqref="C2:C8">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scale="76" r:id="rId1"/>
</worksheet>
</file>

<file path=xl/worksheets/sheet3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B2" sqref="B2"/>
    </sheetView>
  </sheetViews>
  <sheetFormatPr defaultColWidth="8.796875" defaultRowHeight="14.25"/>
  <cols>
    <col min="1" max="1" width="7.09765625" style="463" bestFit="1" customWidth="1"/>
    <col min="2" max="2" width="48.5" style="564" bestFit="1" customWidth="1"/>
    <col min="3" max="3" width="6" style="564" bestFit="1" customWidth="1"/>
    <col min="4" max="4" width="6.5" style="564" bestFit="1" customWidth="1"/>
    <col min="5" max="5" width="4" style="564" bestFit="1" customWidth="1"/>
    <col min="6" max="6" width="37.3984375" style="564" bestFit="1" customWidth="1"/>
    <col min="7" max="7" width="5.09765625" style="564" bestFit="1" customWidth="1"/>
    <col min="8" max="8" width="6.5" style="564" bestFit="1" customWidth="1"/>
    <col min="9" max="9" width="6.59765625" style="564" bestFit="1" customWidth="1"/>
    <col min="10" max="10" width="44.8984375" style="564" bestFit="1" customWidth="1"/>
    <col min="11" max="16384" width="9" style="564" customWidth="1"/>
  </cols>
  <sheetData>
    <row r="1" spans="1:10" ht="11.25">
      <c r="A1" s="653" t="s">
        <v>1582</v>
      </c>
      <c r="B1" s="611" t="s">
        <v>1465</v>
      </c>
      <c r="C1" s="611" t="s">
        <v>1356</v>
      </c>
      <c r="D1" s="611" t="s">
        <v>1357</v>
      </c>
      <c r="E1" s="611" t="s">
        <v>1341</v>
      </c>
      <c r="F1" s="612" t="s">
        <v>1358</v>
      </c>
      <c r="G1" s="611" t="s">
        <v>1355</v>
      </c>
      <c r="H1" s="611" t="s">
        <v>427</v>
      </c>
      <c r="I1" s="611" t="s">
        <v>497</v>
      </c>
      <c r="J1" s="611" t="s">
        <v>1538</v>
      </c>
    </row>
    <row r="2" spans="1:10" ht="11.25">
      <c r="A2" s="628" t="s">
        <v>1820</v>
      </c>
      <c r="B2" s="627" t="s">
        <v>1784</v>
      </c>
      <c r="C2" s="626"/>
      <c r="D2" s="626"/>
      <c r="E2" s="625"/>
      <c r="F2" s="627"/>
      <c r="G2" s="626"/>
      <c r="H2" s="624"/>
      <c r="I2" s="626"/>
      <c r="J2" s="623" t="s">
        <v>1692</v>
      </c>
    </row>
    <row r="3" spans="1:10" ht="11.25">
      <c r="A3" s="534" t="str">
        <f>VLOOKUP(F3,OC!$B$2:$O$50,4,FALSE)</f>
        <v>dim_OC</v>
      </c>
      <c r="B3" s="565" t="s">
        <v>1213</v>
      </c>
      <c r="C3" s="563"/>
      <c r="D3" s="563"/>
      <c r="E3" s="567">
        <v>0</v>
      </c>
      <c r="F3" s="565" t="s">
        <v>1213</v>
      </c>
      <c r="G3" s="563"/>
      <c r="H3" s="566"/>
      <c r="I3" s="566"/>
      <c r="J3" s="566"/>
    </row>
    <row r="4" spans="1:10" ht="11.25">
      <c r="A4" s="534" t="str">
        <f>VLOOKUP(F4,OC!$B$2:$N$50,4,FALSE)</f>
        <v>oc_x0</v>
      </c>
      <c r="B4" s="469" t="s">
        <v>1023</v>
      </c>
      <c r="C4" s="566"/>
      <c r="D4" s="566"/>
      <c r="E4" s="568">
        <v>1</v>
      </c>
      <c r="F4" s="459" t="s">
        <v>1023</v>
      </c>
      <c r="G4" s="534" t="s">
        <v>1359</v>
      </c>
      <c r="H4" s="566"/>
      <c r="I4" s="534"/>
      <c r="J4" s="566"/>
    </row>
    <row r="5" spans="1:10" ht="11.25">
      <c r="A5" s="534" t="str">
        <f>VLOOKUP(F5,OC!$B$2:$N$50,4,FALSE)</f>
        <v>oc_x1</v>
      </c>
      <c r="B5" s="470" t="s">
        <v>188</v>
      </c>
      <c r="C5" s="566"/>
      <c r="D5" s="566"/>
      <c r="E5" s="568">
        <v>2</v>
      </c>
      <c r="F5" s="459" t="s">
        <v>188</v>
      </c>
      <c r="G5" s="534"/>
      <c r="H5" s="534"/>
      <c r="I5" s="534"/>
      <c r="J5" s="566"/>
    </row>
    <row r="6" spans="1:10" ht="11.25">
      <c r="A6" s="534" t="str">
        <f>VLOOKUP(F6,OC!$B$2:$N$50,4,FALSE)</f>
        <v>oc_x2</v>
      </c>
      <c r="B6" s="470" t="s">
        <v>191</v>
      </c>
      <c r="C6" s="566"/>
      <c r="D6" s="566"/>
      <c r="E6" s="568">
        <v>2</v>
      </c>
      <c r="F6" s="533" t="s">
        <v>191</v>
      </c>
      <c r="G6" s="534"/>
      <c r="H6" s="534"/>
      <c r="I6" s="534"/>
      <c r="J6" s="566"/>
    </row>
    <row r="7" spans="1:10" ht="11.25">
      <c r="A7" s="534" t="str">
        <f>VLOOKUP(F7,OC!$B$2:$N$50,4,FALSE)</f>
        <v>oc_x3</v>
      </c>
      <c r="B7" s="470" t="s">
        <v>189</v>
      </c>
      <c r="C7" s="566"/>
      <c r="D7" s="566"/>
      <c r="E7" s="568">
        <v>2</v>
      </c>
      <c r="F7" s="533" t="s">
        <v>189</v>
      </c>
      <c r="G7" s="534"/>
      <c r="H7" s="534"/>
      <c r="I7" s="534"/>
      <c r="J7" s="566"/>
    </row>
    <row r="8" spans="1:10" ht="11.25">
      <c r="A8" s="534" t="str">
        <f>VLOOKUP(F8,OC!$B$2:$N$50,4,FALSE)</f>
        <v>oc_x4</v>
      </c>
      <c r="B8" s="470" t="s">
        <v>190</v>
      </c>
      <c r="C8" s="566"/>
      <c r="D8" s="566"/>
      <c r="E8" s="568">
        <v>2</v>
      </c>
      <c r="F8" s="533" t="s">
        <v>190</v>
      </c>
      <c r="G8" s="534"/>
      <c r="H8" s="534"/>
      <c r="I8" s="534"/>
      <c r="J8" s="566"/>
    </row>
    <row r="9" spans="1:10" ht="11.25">
      <c r="A9" s="534" t="str">
        <f>VLOOKUP(F9,OC!$B$2:$N$50,4,FALSE)</f>
        <v>oc_x5</v>
      </c>
      <c r="B9" s="470" t="s">
        <v>192</v>
      </c>
      <c r="C9" s="566"/>
      <c r="D9" s="566"/>
      <c r="E9" s="569">
        <v>2</v>
      </c>
      <c r="F9" s="566" t="s">
        <v>192</v>
      </c>
      <c r="G9" s="566"/>
      <c r="H9" s="566"/>
      <c r="I9" s="566"/>
      <c r="J9" s="566"/>
    </row>
    <row r="10" spans="1:10" ht="11.25">
      <c r="A10" s="570"/>
      <c r="B10" s="571"/>
      <c r="C10" s="572"/>
      <c r="D10" s="572"/>
      <c r="E10" s="573"/>
      <c r="F10" s="572"/>
      <c r="G10" s="572"/>
      <c r="H10" s="572"/>
      <c r="I10" s="572"/>
      <c r="J10" s="572"/>
    </row>
    <row r="11" spans="1:10" ht="11.25">
      <c r="A11" s="570"/>
      <c r="B11" s="574"/>
      <c r="C11" s="575"/>
      <c r="D11" s="575"/>
      <c r="E11" s="576"/>
      <c r="F11" s="577"/>
      <c r="G11" s="575"/>
      <c r="H11" s="575"/>
      <c r="I11" s="575"/>
      <c r="J11" s="575"/>
    </row>
    <row r="12" spans="1:10" ht="11.25">
      <c r="A12" s="570"/>
      <c r="B12" s="578"/>
      <c r="C12" s="572"/>
      <c r="D12" s="572"/>
      <c r="E12" s="573"/>
      <c r="F12" s="579"/>
      <c r="G12" s="570"/>
      <c r="H12" s="570"/>
      <c r="I12" s="570"/>
      <c r="J12" s="572"/>
    </row>
    <row r="13" spans="1:10" ht="11.25">
      <c r="A13" s="570"/>
      <c r="B13" s="578"/>
      <c r="C13" s="572"/>
      <c r="D13" s="572"/>
      <c r="E13" s="573"/>
      <c r="F13" s="579"/>
      <c r="G13" s="570"/>
      <c r="H13" s="570"/>
      <c r="I13" s="570"/>
      <c r="J13" s="572"/>
    </row>
    <row r="14" spans="1:10" ht="11.25">
      <c r="A14" s="570"/>
      <c r="B14" s="571"/>
      <c r="C14" s="572"/>
      <c r="D14" s="572"/>
      <c r="E14" s="573"/>
      <c r="F14" s="572"/>
      <c r="G14" s="572"/>
      <c r="H14" s="572"/>
      <c r="I14" s="572"/>
      <c r="J14" s="572"/>
    </row>
    <row r="15" spans="1:10" ht="11.25">
      <c r="A15" s="570"/>
      <c r="B15" s="571"/>
      <c r="C15" s="572"/>
      <c r="D15" s="572"/>
      <c r="E15" s="573"/>
      <c r="F15" s="572"/>
      <c r="G15" s="572"/>
      <c r="H15" s="572"/>
      <c r="I15" s="572"/>
      <c r="J15" s="572"/>
    </row>
    <row r="16" spans="1:10" ht="11.25">
      <c r="A16" s="570"/>
      <c r="B16" s="580"/>
      <c r="C16" s="572"/>
      <c r="D16" s="572"/>
      <c r="E16" s="572"/>
      <c r="F16" s="581"/>
      <c r="G16" s="570"/>
      <c r="H16" s="570"/>
      <c r="I16" s="570"/>
      <c r="J16" s="572"/>
    </row>
    <row r="17" spans="1:10" ht="11.25">
      <c r="A17" s="570"/>
      <c r="B17" s="571"/>
      <c r="C17" s="572"/>
      <c r="D17" s="572"/>
      <c r="E17" s="572"/>
      <c r="F17" s="572"/>
      <c r="G17" s="572"/>
      <c r="H17" s="572"/>
      <c r="I17" s="572"/>
      <c r="J17" s="572"/>
    </row>
  </sheetData>
  <sheetProtection/>
  <hyperlinks>
    <hyperlink ref="A1" location="Links_" display="Links"/>
  </hyperlinks>
  <printOptions/>
  <pageMargins left="0.7" right="0.7" top="0.75" bottom="0.75" header="0.3" footer="0.3"/>
  <pageSetup orientation="portrait" paperSize="9" r:id="rId1"/>
</worksheet>
</file>

<file path=xl/worksheets/sheet32.xml><?xml version="1.0" encoding="utf-8"?>
<worksheet xmlns="http://schemas.openxmlformats.org/spreadsheetml/2006/main" xmlns:r="http://schemas.openxmlformats.org/officeDocument/2006/relationships">
  <sheetPr>
    <tabColor theme="3"/>
  </sheetPr>
  <dimension ref="A1:I53"/>
  <sheetViews>
    <sheetView zoomScalePageLayoutView="0" workbookViewId="0" topLeftCell="A22">
      <selection activeCell="B42" sqref="B42"/>
    </sheetView>
  </sheetViews>
  <sheetFormatPr defaultColWidth="8.796875" defaultRowHeight="14.25"/>
  <cols>
    <col min="1" max="1" width="3.8984375" style="486" bestFit="1" customWidth="1"/>
    <col min="2" max="2" width="92.59765625" style="485" bestFit="1" customWidth="1"/>
    <col min="3" max="3" width="11.59765625" style="521" bestFit="1" customWidth="1"/>
    <col min="4" max="4" width="4.19921875" style="521" bestFit="1" customWidth="1"/>
    <col min="5" max="5" width="5.09765625" style="521" bestFit="1" customWidth="1"/>
    <col min="6" max="6" width="6" style="521" bestFit="1" customWidth="1"/>
    <col min="7" max="7" width="6.3984375" style="521" bestFit="1" customWidth="1"/>
    <col min="8" max="8" width="6.09765625" style="521" bestFit="1" customWidth="1"/>
    <col min="9" max="9" width="6.59765625" style="521" bestFit="1" customWidth="1"/>
    <col min="10" max="16384" width="9" style="485" customWidth="1"/>
  </cols>
  <sheetData>
    <row r="1" spans="1:9" s="482" customFormat="1" ht="11.25">
      <c r="A1" s="600" t="s">
        <v>1582</v>
      </c>
      <c r="B1" s="603" t="s">
        <v>1266</v>
      </c>
      <c r="C1" s="604" t="s">
        <v>1234</v>
      </c>
      <c r="D1" s="606" t="s">
        <v>822</v>
      </c>
      <c r="E1" s="606" t="s">
        <v>1361</v>
      </c>
      <c r="F1" s="604" t="s">
        <v>1216</v>
      </c>
      <c r="G1" s="604" t="s">
        <v>1237</v>
      </c>
      <c r="H1" s="604" t="s">
        <v>1217</v>
      </c>
      <c r="I1" s="604" t="s">
        <v>497</v>
      </c>
    </row>
    <row r="2" spans="1:9" ht="11.25">
      <c r="A2" s="483"/>
      <c r="B2" s="484" t="s">
        <v>563</v>
      </c>
      <c r="C2" s="460" t="s">
        <v>1231</v>
      </c>
      <c r="D2" s="519" t="s">
        <v>614</v>
      </c>
      <c r="E2" s="462" t="str">
        <f>CONCATENATE("dim_",D2)</f>
        <v>dim_PL</v>
      </c>
      <c r="F2" s="471" t="s">
        <v>1224</v>
      </c>
      <c r="G2" s="420" t="s">
        <v>1219</v>
      </c>
      <c r="H2" s="420"/>
      <c r="I2" s="420"/>
    </row>
    <row r="3" spans="1:9" ht="11.25">
      <c r="A3" s="483">
        <v>0</v>
      </c>
      <c r="B3" s="582" t="s">
        <v>617</v>
      </c>
      <c r="C3" s="460" t="s">
        <v>1232</v>
      </c>
      <c r="D3" s="519" t="s">
        <v>1069</v>
      </c>
      <c r="E3" s="462" t="str">
        <f>CONCATENATE("pl_",D3)</f>
        <v>pl_x0</v>
      </c>
      <c r="F3" s="471" t="s">
        <v>1224</v>
      </c>
      <c r="G3" s="420" t="s">
        <v>1235</v>
      </c>
      <c r="H3" s="420"/>
      <c r="I3" s="420"/>
    </row>
    <row r="4" spans="1:9" ht="11.25">
      <c r="A4" s="622">
        <v>1</v>
      </c>
      <c r="B4" s="527" t="s">
        <v>451</v>
      </c>
      <c r="C4" s="460" t="s">
        <v>1233</v>
      </c>
      <c r="D4" s="583" t="s">
        <v>1070</v>
      </c>
      <c r="E4" s="462" t="str">
        <f aca="true" t="shared" si="0" ref="E4:E53">CONCATENATE("pl_",D4)</f>
        <v>pl_x1</v>
      </c>
      <c r="F4" s="471" t="s">
        <v>1224</v>
      </c>
      <c r="G4" s="420" t="s">
        <v>1235</v>
      </c>
      <c r="H4" s="420"/>
      <c r="I4" s="420"/>
    </row>
    <row r="5" spans="1:9" ht="11.25">
      <c r="A5" s="483">
        <v>2</v>
      </c>
      <c r="B5" s="527" t="s">
        <v>3</v>
      </c>
      <c r="C5" s="460" t="s">
        <v>1233</v>
      </c>
      <c r="D5" s="519" t="s">
        <v>1071</v>
      </c>
      <c r="E5" s="462" t="str">
        <f t="shared" si="0"/>
        <v>pl_x2</v>
      </c>
      <c r="F5" s="471" t="s">
        <v>1224</v>
      </c>
      <c r="G5" s="420" t="s">
        <v>1235</v>
      </c>
      <c r="H5" s="420"/>
      <c r="I5" s="420"/>
    </row>
    <row r="6" spans="1:9" ht="11.25">
      <c r="A6" s="622">
        <v>3</v>
      </c>
      <c r="B6" s="527" t="s">
        <v>478</v>
      </c>
      <c r="C6" s="460" t="s">
        <v>1233</v>
      </c>
      <c r="D6" s="583" t="s">
        <v>1072</v>
      </c>
      <c r="E6" s="462" t="str">
        <f t="shared" si="0"/>
        <v>pl_x3</v>
      </c>
      <c r="F6" s="471" t="s">
        <v>1224</v>
      </c>
      <c r="G6" s="420" t="s">
        <v>1235</v>
      </c>
      <c r="H6" s="420"/>
      <c r="I6" s="420"/>
    </row>
    <row r="7" spans="1:9" ht="11.25">
      <c r="A7" s="483">
        <v>4</v>
      </c>
      <c r="B7" s="527" t="s">
        <v>15</v>
      </c>
      <c r="C7" s="460" t="s">
        <v>1233</v>
      </c>
      <c r="D7" s="519" t="s">
        <v>1073</v>
      </c>
      <c r="E7" s="462" t="str">
        <f t="shared" si="0"/>
        <v>pl_x4</v>
      </c>
      <c r="F7" s="471" t="s">
        <v>1224</v>
      </c>
      <c r="G7" s="420" t="s">
        <v>1235</v>
      </c>
      <c r="H7" s="420"/>
      <c r="I7" s="420"/>
    </row>
    <row r="8" spans="1:9" ht="11.25">
      <c r="A8" s="622">
        <v>5</v>
      </c>
      <c r="B8" s="527" t="s">
        <v>631</v>
      </c>
      <c r="C8" s="460" t="s">
        <v>1233</v>
      </c>
      <c r="D8" s="583" t="s">
        <v>1074</v>
      </c>
      <c r="E8" s="462" t="str">
        <f t="shared" si="0"/>
        <v>pl_x5</v>
      </c>
      <c r="F8" s="471" t="s">
        <v>1224</v>
      </c>
      <c r="G8" s="420" t="s">
        <v>1235</v>
      </c>
      <c r="H8" s="420"/>
      <c r="I8" s="420"/>
    </row>
    <row r="9" spans="1:9" ht="11.25">
      <c r="A9" s="483">
        <v>6</v>
      </c>
      <c r="B9" s="527" t="s">
        <v>630</v>
      </c>
      <c r="C9" s="460" t="s">
        <v>1233</v>
      </c>
      <c r="D9" s="519" t="s">
        <v>1075</v>
      </c>
      <c r="E9" s="462" t="str">
        <f t="shared" si="0"/>
        <v>pl_x6</v>
      </c>
      <c r="F9" s="471" t="s">
        <v>1224</v>
      </c>
      <c r="G9" s="420" t="s">
        <v>1235</v>
      </c>
      <c r="H9" s="420"/>
      <c r="I9" s="420"/>
    </row>
    <row r="10" spans="1:9" ht="11.25">
      <c r="A10" s="622">
        <v>7</v>
      </c>
      <c r="B10" s="527" t="s">
        <v>340</v>
      </c>
      <c r="C10" s="460" t="s">
        <v>1233</v>
      </c>
      <c r="D10" s="583" t="s">
        <v>1076</v>
      </c>
      <c r="E10" s="462" t="str">
        <f t="shared" si="0"/>
        <v>pl_x7</v>
      </c>
      <c r="F10" s="471" t="s">
        <v>1224</v>
      </c>
      <c r="G10" s="420" t="s">
        <v>1235</v>
      </c>
      <c r="H10" s="420"/>
      <c r="I10" s="420"/>
    </row>
    <row r="11" spans="1:9" ht="11.25">
      <c r="A11" s="483">
        <v>8</v>
      </c>
      <c r="B11" s="527" t="s">
        <v>825</v>
      </c>
      <c r="C11" s="460" t="s">
        <v>1233</v>
      </c>
      <c r="D11" s="519" t="s">
        <v>1077</v>
      </c>
      <c r="E11" s="462" t="str">
        <f>CONCATENATE("pl_",D11)</f>
        <v>pl_x8</v>
      </c>
      <c r="F11" s="471" t="s">
        <v>1224</v>
      </c>
      <c r="G11" s="420" t="s">
        <v>1235</v>
      </c>
      <c r="H11" s="420"/>
      <c r="I11" s="420"/>
    </row>
    <row r="12" spans="1:9" ht="11.25">
      <c r="A12" s="622">
        <v>9</v>
      </c>
      <c r="B12" s="527" t="s">
        <v>827</v>
      </c>
      <c r="C12" s="460" t="s">
        <v>1233</v>
      </c>
      <c r="D12" s="583" t="s">
        <v>1078</v>
      </c>
      <c r="E12" s="462" t="str">
        <f>CONCATENATE("pl_",D12)</f>
        <v>pl_x9</v>
      </c>
      <c r="F12" s="471" t="s">
        <v>1224</v>
      </c>
      <c r="G12" s="420" t="s">
        <v>1235</v>
      </c>
      <c r="H12" s="420"/>
      <c r="I12" s="420"/>
    </row>
    <row r="13" spans="1:9" ht="11.25">
      <c r="A13" s="483">
        <v>10</v>
      </c>
      <c r="B13" s="527" t="s">
        <v>2</v>
      </c>
      <c r="C13" s="460" t="s">
        <v>1233</v>
      </c>
      <c r="D13" s="519" t="s">
        <v>1079</v>
      </c>
      <c r="E13" s="462" t="str">
        <f t="shared" si="0"/>
        <v>pl_x10</v>
      </c>
      <c r="F13" s="471" t="s">
        <v>1224</v>
      </c>
      <c r="G13" s="420" t="s">
        <v>1235</v>
      </c>
      <c r="H13" s="420"/>
      <c r="I13" s="420"/>
    </row>
    <row r="14" spans="1:9" ht="11.25">
      <c r="A14" s="622">
        <v>11</v>
      </c>
      <c r="B14" s="527" t="s">
        <v>620</v>
      </c>
      <c r="C14" s="460" t="s">
        <v>1233</v>
      </c>
      <c r="D14" s="583" t="s">
        <v>1080</v>
      </c>
      <c r="E14" s="462" t="str">
        <f t="shared" si="0"/>
        <v>pl_x11</v>
      </c>
      <c r="F14" s="471" t="s">
        <v>1224</v>
      </c>
      <c r="G14" s="420" t="s">
        <v>1235</v>
      </c>
      <c r="H14" s="420"/>
      <c r="I14" s="420"/>
    </row>
    <row r="15" spans="1:9" ht="11.25">
      <c r="A15" s="483">
        <v>12</v>
      </c>
      <c r="B15" s="527" t="s">
        <v>14</v>
      </c>
      <c r="C15" s="460" t="s">
        <v>1233</v>
      </c>
      <c r="D15" s="519" t="s">
        <v>1081</v>
      </c>
      <c r="E15" s="462" t="str">
        <f t="shared" si="0"/>
        <v>pl_x12</v>
      </c>
      <c r="F15" s="471" t="s">
        <v>1224</v>
      </c>
      <c r="G15" s="420" t="s">
        <v>1235</v>
      </c>
      <c r="H15" s="420"/>
      <c r="I15" s="420"/>
    </row>
    <row r="16" spans="1:9" ht="11.25">
      <c r="A16" s="622">
        <v>13</v>
      </c>
      <c r="B16" s="527" t="s">
        <v>20</v>
      </c>
      <c r="C16" s="460" t="s">
        <v>1233</v>
      </c>
      <c r="D16" s="519" t="s">
        <v>1082</v>
      </c>
      <c r="E16" s="462" t="str">
        <f>CONCATENATE("pl_",D16)</f>
        <v>pl_x13</v>
      </c>
      <c r="F16" s="471" t="s">
        <v>1224</v>
      </c>
      <c r="G16" s="420" t="s">
        <v>1235</v>
      </c>
      <c r="H16" s="420"/>
      <c r="I16" s="420"/>
    </row>
    <row r="17" spans="1:9" ht="11.25">
      <c r="A17" s="622">
        <v>14</v>
      </c>
      <c r="B17" s="527" t="s">
        <v>7</v>
      </c>
      <c r="C17" s="460" t="s">
        <v>1233</v>
      </c>
      <c r="D17" s="583" t="s">
        <v>1083</v>
      </c>
      <c r="E17" s="462" t="str">
        <f t="shared" si="0"/>
        <v>pl_x14</v>
      </c>
      <c r="F17" s="471" t="s">
        <v>1224</v>
      </c>
      <c r="G17" s="420" t="s">
        <v>1235</v>
      </c>
      <c r="H17" s="420"/>
      <c r="I17" s="420"/>
    </row>
    <row r="18" spans="1:9" s="486" customFormat="1" ht="11.25">
      <c r="A18" s="483">
        <v>15</v>
      </c>
      <c r="B18" s="527" t="s">
        <v>16</v>
      </c>
      <c r="C18" s="460" t="s">
        <v>1233</v>
      </c>
      <c r="D18" s="519" t="s">
        <v>1084</v>
      </c>
      <c r="E18" s="462" t="str">
        <f t="shared" si="0"/>
        <v>pl_x15</v>
      </c>
      <c r="F18" s="471" t="s">
        <v>1224</v>
      </c>
      <c r="G18" s="420" t="s">
        <v>1235</v>
      </c>
      <c r="H18" s="420"/>
      <c r="I18" s="420"/>
    </row>
    <row r="19" spans="1:9" s="486" customFormat="1" ht="11.25">
      <c r="A19" s="622">
        <v>16</v>
      </c>
      <c r="B19" s="527" t="s">
        <v>626</v>
      </c>
      <c r="C19" s="460" t="s">
        <v>1233</v>
      </c>
      <c r="D19" s="583" t="s">
        <v>1085</v>
      </c>
      <c r="E19" s="462" t="str">
        <f t="shared" si="0"/>
        <v>pl_x16</v>
      </c>
      <c r="F19" s="471" t="s">
        <v>1224</v>
      </c>
      <c r="G19" s="420" t="s">
        <v>1235</v>
      </c>
      <c r="H19" s="420"/>
      <c r="I19" s="420"/>
    </row>
    <row r="20" spans="1:9" s="486" customFormat="1" ht="11.25">
      <c r="A20" s="622">
        <v>17</v>
      </c>
      <c r="B20" s="527" t="s">
        <v>710</v>
      </c>
      <c r="C20" s="460" t="s">
        <v>1233</v>
      </c>
      <c r="D20" s="583" t="s">
        <v>1086</v>
      </c>
      <c r="E20" s="462" t="str">
        <f t="shared" si="0"/>
        <v>pl_x17</v>
      </c>
      <c r="F20" s="471" t="s">
        <v>1224</v>
      </c>
      <c r="G20" s="420" t="s">
        <v>1235</v>
      </c>
      <c r="H20" s="420"/>
      <c r="I20" s="420"/>
    </row>
    <row r="21" spans="1:9" s="486" customFormat="1" ht="11.25">
      <c r="A21" s="483">
        <v>18</v>
      </c>
      <c r="B21" s="527" t="s">
        <v>1</v>
      </c>
      <c r="C21" s="460" t="s">
        <v>1233</v>
      </c>
      <c r="D21" s="519" t="s">
        <v>1087</v>
      </c>
      <c r="E21" s="462" t="str">
        <f t="shared" si="0"/>
        <v>pl_x18</v>
      </c>
      <c r="F21" s="471" t="s">
        <v>1224</v>
      </c>
      <c r="G21" s="420" t="s">
        <v>1235</v>
      </c>
      <c r="H21" s="420"/>
      <c r="I21" s="420"/>
    </row>
    <row r="22" spans="1:9" s="486" customFormat="1" ht="11.25">
      <c r="A22" s="622">
        <v>19</v>
      </c>
      <c r="B22" s="527" t="s">
        <v>5</v>
      </c>
      <c r="C22" s="460" t="s">
        <v>1233</v>
      </c>
      <c r="D22" s="583" t="s">
        <v>1088</v>
      </c>
      <c r="E22" s="462" t="str">
        <f t="shared" si="0"/>
        <v>pl_x19</v>
      </c>
      <c r="F22" s="471" t="s">
        <v>1224</v>
      </c>
      <c r="G22" s="420" t="s">
        <v>1235</v>
      </c>
      <c r="H22" s="420"/>
      <c r="I22" s="420"/>
    </row>
    <row r="23" spans="1:9" s="486" customFormat="1" ht="11.25">
      <c r="A23" s="622">
        <v>20</v>
      </c>
      <c r="B23" s="527" t="s">
        <v>271</v>
      </c>
      <c r="C23" s="460" t="s">
        <v>1233</v>
      </c>
      <c r="D23" s="583" t="s">
        <v>1089</v>
      </c>
      <c r="E23" s="462" t="str">
        <f t="shared" si="0"/>
        <v>pl_x20</v>
      </c>
      <c r="F23" s="471" t="s">
        <v>1224</v>
      </c>
      <c r="G23" s="420" t="s">
        <v>1235</v>
      </c>
      <c r="H23" s="420"/>
      <c r="I23" s="420"/>
    </row>
    <row r="24" spans="1:9" s="486" customFormat="1" ht="11.25">
      <c r="A24" s="483">
        <v>21</v>
      </c>
      <c r="B24" s="527" t="s">
        <v>619</v>
      </c>
      <c r="C24" s="460" t="s">
        <v>1233</v>
      </c>
      <c r="D24" s="519" t="s">
        <v>1090</v>
      </c>
      <c r="E24" s="462" t="str">
        <f t="shared" si="0"/>
        <v>pl_x21</v>
      </c>
      <c r="F24" s="471" t="s">
        <v>1224</v>
      </c>
      <c r="G24" s="420" t="s">
        <v>1235</v>
      </c>
      <c r="H24" s="420"/>
      <c r="I24" s="420"/>
    </row>
    <row r="25" spans="1:9" s="486" customFormat="1" ht="11.25">
      <c r="A25" s="622">
        <v>22</v>
      </c>
      <c r="B25" s="527" t="s">
        <v>18</v>
      </c>
      <c r="C25" s="460" t="s">
        <v>1233</v>
      </c>
      <c r="D25" s="583" t="s">
        <v>1091</v>
      </c>
      <c r="E25" s="462" t="str">
        <f t="shared" si="0"/>
        <v>pl_x22</v>
      </c>
      <c r="F25" s="471" t="s">
        <v>1224</v>
      </c>
      <c r="G25" s="420" t="s">
        <v>1235</v>
      </c>
      <c r="H25" s="420"/>
      <c r="I25" s="420"/>
    </row>
    <row r="26" spans="1:9" s="486" customFormat="1" ht="11.25">
      <c r="A26" s="622">
        <v>23</v>
      </c>
      <c r="B26" s="527" t="s">
        <v>1057</v>
      </c>
      <c r="C26" s="460" t="s">
        <v>1233</v>
      </c>
      <c r="D26" s="583" t="s">
        <v>1092</v>
      </c>
      <c r="E26" s="462" t="str">
        <f t="shared" si="0"/>
        <v>pl_x23</v>
      </c>
      <c r="F26" s="471" t="s">
        <v>1224</v>
      </c>
      <c r="G26" s="420" t="s">
        <v>1235</v>
      </c>
      <c r="H26" s="420"/>
      <c r="I26" s="420"/>
    </row>
    <row r="27" spans="1:9" s="486" customFormat="1" ht="11.25">
      <c r="A27" s="483">
        <v>24</v>
      </c>
      <c r="B27" s="527" t="s">
        <v>1058</v>
      </c>
      <c r="C27" s="460" t="s">
        <v>1233</v>
      </c>
      <c r="D27" s="519" t="s">
        <v>1093</v>
      </c>
      <c r="E27" s="462" t="str">
        <f t="shared" si="0"/>
        <v>pl_x24</v>
      </c>
      <c r="F27" s="471" t="s">
        <v>1224</v>
      </c>
      <c r="G27" s="420" t="s">
        <v>1235</v>
      </c>
      <c r="H27" s="420"/>
      <c r="I27" s="420"/>
    </row>
    <row r="28" spans="1:9" s="486" customFormat="1" ht="11.25">
      <c r="A28" s="622">
        <v>25</v>
      </c>
      <c r="B28" s="584" t="s">
        <v>245</v>
      </c>
      <c r="C28" s="460" t="s">
        <v>1233</v>
      </c>
      <c r="D28" s="583" t="s">
        <v>1094</v>
      </c>
      <c r="E28" s="462" t="str">
        <f t="shared" si="0"/>
        <v>pl_x25</v>
      </c>
      <c r="F28" s="471" t="s">
        <v>1224</v>
      </c>
      <c r="G28" s="420" t="s">
        <v>1235</v>
      </c>
      <c r="H28" s="420"/>
      <c r="I28" s="420"/>
    </row>
    <row r="29" spans="1:9" s="486" customFormat="1" ht="11.25">
      <c r="A29" s="622">
        <v>26</v>
      </c>
      <c r="B29" s="527" t="s">
        <v>4</v>
      </c>
      <c r="C29" s="460" t="s">
        <v>1233</v>
      </c>
      <c r="D29" s="583" t="s">
        <v>1095</v>
      </c>
      <c r="E29" s="462" t="str">
        <f t="shared" si="0"/>
        <v>pl_x26</v>
      </c>
      <c r="F29" s="471" t="s">
        <v>1224</v>
      </c>
      <c r="G29" s="420" t="s">
        <v>1235</v>
      </c>
      <c r="H29" s="420"/>
      <c r="I29" s="420"/>
    </row>
    <row r="30" spans="1:9" s="486" customFormat="1" ht="11.25">
      <c r="A30" s="483">
        <v>27</v>
      </c>
      <c r="B30" s="527" t="s">
        <v>426</v>
      </c>
      <c r="C30" s="460" t="s">
        <v>1233</v>
      </c>
      <c r="D30" s="519" t="s">
        <v>1096</v>
      </c>
      <c r="E30" s="462" t="str">
        <f t="shared" si="0"/>
        <v>pl_x27</v>
      </c>
      <c r="F30" s="471" t="s">
        <v>1224</v>
      </c>
      <c r="G30" s="420" t="s">
        <v>1235</v>
      </c>
      <c r="H30" s="420"/>
      <c r="I30" s="420"/>
    </row>
    <row r="31" spans="1:9" s="486" customFormat="1" ht="11.25">
      <c r="A31" s="622">
        <v>28</v>
      </c>
      <c r="B31" s="527" t="s">
        <v>622</v>
      </c>
      <c r="C31" s="460" t="s">
        <v>1233</v>
      </c>
      <c r="D31" s="583" t="s">
        <v>1097</v>
      </c>
      <c r="E31" s="462" t="str">
        <f t="shared" si="0"/>
        <v>pl_x28</v>
      </c>
      <c r="F31" s="471" t="s">
        <v>1224</v>
      </c>
      <c r="G31" s="420" t="s">
        <v>1235</v>
      </c>
      <c r="H31" s="420"/>
      <c r="I31" s="420"/>
    </row>
    <row r="32" spans="1:9" s="486" customFormat="1" ht="11.25">
      <c r="A32" s="622">
        <v>29</v>
      </c>
      <c r="B32" s="527" t="s">
        <v>621</v>
      </c>
      <c r="C32" s="460" t="s">
        <v>1233</v>
      </c>
      <c r="D32" s="583" t="s">
        <v>1098</v>
      </c>
      <c r="E32" s="462" t="str">
        <f t="shared" si="0"/>
        <v>pl_x29</v>
      </c>
      <c r="F32" s="471" t="s">
        <v>1224</v>
      </c>
      <c r="G32" s="420" t="s">
        <v>1235</v>
      </c>
      <c r="H32" s="420"/>
      <c r="I32" s="420"/>
    </row>
    <row r="33" spans="1:9" s="486" customFormat="1" ht="11.25">
      <c r="A33" s="483">
        <v>30</v>
      </c>
      <c r="B33" s="584" t="s">
        <v>1052</v>
      </c>
      <c r="C33" s="460" t="s">
        <v>1233</v>
      </c>
      <c r="D33" s="519" t="s">
        <v>1099</v>
      </c>
      <c r="E33" s="462" t="str">
        <f t="shared" si="0"/>
        <v>pl_x30</v>
      </c>
      <c r="F33" s="471" t="s">
        <v>1224</v>
      </c>
      <c r="G33" s="420" t="s">
        <v>1235</v>
      </c>
      <c r="H33" s="420"/>
      <c r="I33" s="420"/>
    </row>
    <row r="34" spans="1:9" s="486" customFormat="1" ht="11.25">
      <c r="A34" s="622">
        <v>31</v>
      </c>
      <c r="B34" s="527" t="s">
        <v>826</v>
      </c>
      <c r="C34" s="460" t="s">
        <v>1233</v>
      </c>
      <c r="D34" s="583" t="s">
        <v>1100</v>
      </c>
      <c r="E34" s="462" t="str">
        <f t="shared" si="0"/>
        <v>pl_x31</v>
      </c>
      <c r="F34" s="471" t="s">
        <v>1224</v>
      </c>
      <c r="G34" s="420" t="s">
        <v>1235</v>
      </c>
      <c r="H34" s="420"/>
      <c r="I34" s="420"/>
    </row>
    <row r="35" spans="1:9" s="486" customFormat="1" ht="11.25">
      <c r="A35" s="622">
        <v>32</v>
      </c>
      <c r="B35" s="527" t="s">
        <v>425</v>
      </c>
      <c r="C35" s="460" t="s">
        <v>1233</v>
      </c>
      <c r="D35" s="583" t="s">
        <v>1101</v>
      </c>
      <c r="E35" s="462" t="str">
        <f t="shared" si="0"/>
        <v>pl_x32</v>
      </c>
      <c r="F35" s="471" t="s">
        <v>1224</v>
      </c>
      <c r="G35" s="420" t="s">
        <v>1235</v>
      </c>
      <c r="H35" s="420"/>
      <c r="I35" s="420"/>
    </row>
    <row r="36" spans="1:9" s="486" customFormat="1" ht="11.25">
      <c r="A36" s="483">
        <v>33</v>
      </c>
      <c r="B36" s="584" t="s">
        <v>244</v>
      </c>
      <c r="C36" s="460" t="s">
        <v>1233</v>
      </c>
      <c r="D36" s="519" t="s">
        <v>1102</v>
      </c>
      <c r="E36" s="462" t="str">
        <f t="shared" si="0"/>
        <v>pl_x33</v>
      </c>
      <c r="F36" s="471" t="s">
        <v>1224</v>
      </c>
      <c r="G36" s="420" t="s">
        <v>1235</v>
      </c>
      <c r="H36" s="420"/>
      <c r="I36" s="420"/>
    </row>
    <row r="37" spans="1:9" s="486" customFormat="1" ht="11.25">
      <c r="A37" s="622">
        <v>34</v>
      </c>
      <c r="B37" s="527" t="s">
        <v>452</v>
      </c>
      <c r="C37" s="460" t="s">
        <v>1233</v>
      </c>
      <c r="D37" s="583" t="s">
        <v>1103</v>
      </c>
      <c r="E37" s="462" t="str">
        <f t="shared" si="0"/>
        <v>pl_x34</v>
      </c>
      <c r="F37" s="471" t="s">
        <v>1224</v>
      </c>
      <c r="G37" s="420" t="s">
        <v>1235</v>
      </c>
      <c r="H37" s="420"/>
      <c r="I37" s="420"/>
    </row>
    <row r="38" spans="1:9" s="486" customFormat="1" ht="11.25">
      <c r="A38" s="622">
        <v>35</v>
      </c>
      <c r="B38" s="527" t="s">
        <v>824</v>
      </c>
      <c r="C38" s="460" t="s">
        <v>1233</v>
      </c>
      <c r="D38" s="583" t="s">
        <v>1104</v>
      </c>
      <c r="E38" s="462" t="str">
        <f t="shared" si="0"/>
        <v>pl_x35</v>
      </c>
      <c r="F38" s="471" t="s">
        <v>1224</v>
      </c>
      <c r="G38" s="420" t="s">
        <v>1235</v>
      </c>
      <c r="H38" s="420"/>
      <c r="I38" s="420"/>
    </row>
    <row r="39" spans="1:9" s="486" customFormat="1" ht="11.25">
      <c r="A39" s="483">
        <v>36</v>
      </c>
      <c r="B39" s="527" t="s">
        <v>709</v>
      </c>
      <c r="C39" s="460" t="s">
        <v>1233</v>
      </c>
      <c r="D39" s="519" t="s">
        <v>1105</v>
      </c>
      <c r="E39" s="462" t="str">
        <f t="shared" si="0"/>
        <v>pl_x36</v>
      </c>
      <c r="F39" s="471" t="s">
        <v>1224</v>
      </c>
      <c r="G39" s="420" t="s">
        <v>1235</v>
      </c>
      <c r="H39" s="420"/>
      <c r="I39" s="420"/>
    </row>
    <row r="40" spans="1:9" s="486" customFormat="1" ht="11.25">
      <c r="A40" s="622">
        <v>37</v>
      </c>
      <c r="B40" s="527" t="s">
        <v>355</v>
      </c>
      <c r="C40" s="460" t="s">
        <v>1233</v>
      </c>
      <c r="D40" s="583" t="s">
        <v>1106</v>
      </c>
      <c r="E40" s="462" t="str">
        <f t="shared" si="0"/>
        <v>pl_x37</v>
      </c>
      <c r="F40" s="471" t="s">
        <v>1224</v>
      </c>
      <c r="G40" s="420" t="s">
        <v>1235</v>
      </c>
      <c r="H40" s="420"/>
      <c r="I40" s="420"/>
    </row>
    <row r="41" spans="1:9" s="486" customFormat="1" ht="11.25">
      <c r="A41" s="622">
        <v>38</v>
      </c>
      <c r="B41" s="527" t="s">
        <v>1060</v>
      </c>
      <c r="C41" s="460" t="s">
        <v>1233</v>
      </c>
      <c r="D41" s="583" t="s">
        <v>1107</v>
      </c>
      <c r="E41" s="462" t="str">
        <f t="shared" si="0"/>
        <v>pl_x38</v>
      </c>
      <c r="F41" s="471" t="s">
        <v>1224</v>
      </c>
      <c r="G41" s="420" t="s">
        <v>1235</v>
      </c>
      <c r="H41" s="420"/>
      <c r="I41" s="420"/>
    </row>
    <row r="42" spans="1:9" s="486" customFormat="1" ht="11.25">
      <c r="A42" s="483">
        <v>39</v>
      </c>
      <c r="B42" s="527" t="s">
        <v>1718</v>
      </c>
      <c r="C42" s="460" t="s">
        <v>1233</v>
      </c>
      <c r="D42" s="519" t="s">
        <v>1108</v>
      </c>
      <c r="E42" s="462" t="str">
        <f t="shared" si="0"/>
        <v>pl_x39</v>
      </c>
      <c r="F42" s="471" t="s">
        <v>1224</v>
      </c>
      <c r="G42" s="420" t="s">
        <v>1235</v>
      </c>
      <c r="H42" s="420"/>
      <c r="I42" s="420"/>
    </row>
    <row r="43" spans="1:9" s="486" customFormat="1" ht="11.25">
      <c r="A43" s="622">
        <v>40</v>
      </c>
      <c r="B43" s="527" t="s">
        <v>618</v>
      </c>
      <c r="C43" s="460" t="s">
        <v>1233</v>
      </c>
      <c r="D43" s="583" t="s">
        <v>1109</v>
      </c>
      <c r="E43" s="462" t="str">
        <f t="shared" si="0"/>
        <v>pl_x40</v>
      </c>
      <c r="F43" s="471" t="s">
        <v>1224</v>
      </c>
      <c r="G43" s="420" t="s">
        <v>1235</v>
      </c>
      <c r="H43" s="420"/>
      <c r="I43" s="420"/>
    </row>
    <row r="44" spans="1:9" s="486" customFormat="1" ht="11.25">
      <c r="A44" s="622">
        <v>41</v>
      </c>
      <c r="B44" s="527" t="s">
        <v>1053</v>
      </c>
      <c r="C44" s="460" t="s">
        <v>1233</v>
      </c>
      <c r="D44" s="583" t="s">
        <v>1110</v>
      </c>
      <c r="E44" s="462" t="str">
        <f t="shared" si="0"/>
        <v>pl_x41</v>
      </c>
      <c r="F44" s="471" t="s">
        <v>1224</v>
      </c>
      <c r="G44" s="420" t="s">
        <v>1235</v>
      </c>
      <c r="H44" s="420"/>
      <c r="I44" s="420"/>
    </row>
    <row r="45" spans="1:9" s="486" customFormat="1" ht="11.25">
      <c r="A45" s="483">
        <v>42</v>
      </c>
      <c r="B45" s="527" t="s">
        <v>218</v>
      </c>
      <c r="C45" s="460" t="s">
        <v>1233</v>
      </c>
      <c r="D45" s="519" t="s">
        <v>1111</v>
      </c>
      <c r="E45" s="462" t="str">
        <f t="shared" si="0"/>
        <v>pl_x42</v>
      </c>
      <c r="F45" s="471" t="s">
        <v>1224</v>
      </c>
      <c r="G45" s="420" t="s">
        <v>1235</v>
      </c>
      <c r="H45" s="420"/>
      <c r="I45" s="420"/>
    </row>
    <row r="46" spans="1:9" s="486" customFormat="1" ht="11.25">
      <c r="A46" s="622">
        <v>43</v>
      </c>
      <c r="B46" s="527" t="s">
        <v>1056</v>
      </c>
      <c r="C46" s="460" t="s">
        <v>1233</v>
      </c>
      <c r="D46" s="583" t="s">
        <v>1112</v>
      </c>
      <c r="E46" s="462" t="str">
        <f t="shared" si="0"/>
        <v>pl_x43</v>
      </c>
      <c r="F46" s="471" t="s">
        <v>1224</v>
      </c>
      <c r="G46" s="420" t="s">
        <v>1235</v>
      </c>
      <c r="H46" s="420"/>
      <c r="I46" s="420"/>
    </row>
    <row r="47" spans="1:9" s="486" customFormat="1" ht="11.25">
      <c r="A47" s="622">
        <v>44</v>
      </c>
      <c r="B47" s="527" t="s">
        <v>1055</v>
      </c>
      <c r="C47" s="460" t="s">
        <v>1233</v>
      </c>
      <c r="D47" s="583" t="s">
        <v>1113</v>
      </c>
      <c r="E47" s="462" t="str">
        <f t="shared" si="0"/>
        <v>pl_x44</v>
      </c>
      <c r="F47" s="471" t="s">
        <v>1224</v>
      </c>
      <c r="G47" s="420" t="s">
        <v>1235</v>
      </c>
      <c r="H47" s="420"/>
      <c r="I47" s="420"/>
    </row>
    <row r="48" spans="1:9" s="486" customFormat="1" ht="11.25">
      <c r="A48" s="483">
        <v>45</v>
      </c>
      <c r="B48" s="584" t="s">
        <v>1323</v>
      </c>
      <c r="C48" s="460" t="s">
        <v>1233</v>
      </c>
      <c r="D48" s="519" t="s">
        <v>1114</v>
      </c>
      <c r="E48" s="462" t="str">
        <f t="shared" si="0"/>
        <v>pl_x45</v>
      </c>
      <c r="F48" s="471" t="s">
        <v>1224</v>
      </c>
      <c r="G48" s="420" t="s">
        <v>1235</v>
      </c>
      <c r="H48" s="420"/>
      <c r="I48" s="420"/>
    </row>
    <row r="49" spans="1:9" s="486" customFormat="1" ht="11.25">
      <c r="A49" s="622">
        <v>46</v>
      </c>
      <c r="B49" s="584" t="s">
        <v>628</v>
      </c>
      <c r="C49" s="460" t="s">
        <v>1233</v>
      </c>
      <c r="D49" s="583" t="s">
        <v>1115</v>
      </c>
      <c r="E49" s="462" t="str">
        <f t="shared" si="0"/>
        <v>pl_x46</v>
      </c>
      <c r="F49" s="471" t="s">
        <v>1224</v>
      </c>
      <c r="G49" s="420" t="s">
        <v>1235</v>
      </c>
      <c r="H49" s="420"/>
      <c r="I49" s="420"/>
    </row>
    <row r="50" spans="1:9" s="486" customFormat="1" ht="11.25">
      <c r="A50" s="622">
        <v>47</v>
      </c>
      <c r="B50" s="527" t="s">
        <v>625</v>
      </c>
      <c r="C50" s="460" t="s">
        <v>1233</v>
      </c>
      <c r="D50" s="583" t="s">
        <v>1116</v>
      </c>
      <c r="E50" s="462" t="str">
        <f t="shared" si="0"/>
        <v>pl_x47</v>
      </c>
      <c r="F50" s="471" t="s">
        <v>1224</v>
      </c>
      <c r="G50" s="420" t="s">
        <v>1235</v>
      </c>
      <c r="H50" s="420"/>
      <c r="I50" s="420"/>
    </row>
    <row r="51" spans="1:9" ht="11.25">
      <c r="A51" s="483">
        <v>48</v>
      </c>
      <c r="B51" s="584" t="s">
        <v>629</v>
      </c>
      <c r="C51" s="460" t="s">
        <v>1233</v>
      </c>
      <c r="D51" s="519" t="s">
        <v>1117</v>
      </c>
      <c r="E51" s="462" t="str">
        <f t="shared" si="0"/>
        <v>pl_x48</v>
      </c>
      <c r="F51" s="471" t="s">
        <v>1224</v>
      </c>
      <c r="G51" s="420" t="s">
        <v>1235</v>
      </c>
      <c r="H51" s="420"/>
      <c r="I51" s="420"/>
    </row>
    <row r="52" spans="1:9" ht="11.25">
      <c r="A52" s="622">
        <v>49</v>
      </c>
      <c r="B52" s="527" t="s">
        <v>483</v>
      </c>
      <c r="C52" s="460" t="s">
        <v>1233</v>
      </c>
      <c r="D52" s="583" t="s">
        <v>1118</v>
      </c>
      <c r="E52" s="462" t="str">
        <f t="shared" si="0"/>
        <v>pl_x49</v>
      </c>
      <c r="F52" s="471" t="s">
        <v>1224</v>
      </c>
      <c r="G52" s="420" t="s">
        <v>1235</v>
      </c>
      <c r="H52" s="420"/>
      <c r="I52" s="420"/>
    </row>
    <row r="53" spans="1:9" ht="11.25">
      <c r="A53" s="622">
        <v>50</v>
      </c>
      <c r="B53" s="527" t="s">
        <v>372</v>
      </c>
      <c r="C53" s="460" t="s">
        <v>1233</v>
      </c>
      <c r="D53" s="583" t="s">
        <v>1119</v>
      </c>
      <c r="E53" s="462" t="str">
        <f t="shared" si="0"/>
        <v>pl_x50</v>
      </c>
      <c r="F53" s="471" t="s">
        <v>1224</v>
      </c>
      <c r="G53" s="420" t="s">
        <v>1235</v>
      </c>
      <c r="H53" s="420"/>
      <c r="I53" s="420"/>
    </row>
  </sheetData>
  <sheetProtection/>
  <dataValidations count="1">
    <dataValidation type="list" allowBlank="1" showInputMessage="1" showErrorMessage="1" sqref="C2:C53">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33.xml><?xml version="1.0" encoding="utf-8"?>
<worksheet xmlns="http://schemas.openxmlformats.org/spreadsheetml/2006/main" xmlns:r="http://schemas.openxmlformats.org/officeDocument/2006/relationships">
  <sheetPr>
    <tabColor rgb="FF92D050"/>
  </sheetPr>
  <dimension ref="A1:J59"/>
  <sheetViews>
    <sheetView zoomScalePageLayoutView="0" workbookViewId="0" topLeftCell="A1">
      <selection activeCell="B1" sqref="B1"/>
    </sheetView>
  </sheetViews>
  <sheetFormatPr defaultColWidth="8.796875" defaultRowHeight="14.25"/>
  <cols>
    <col min="1" max="1" width="7.3984375" style="688" bestFit="1" customWidth="1"/>
    <col min="2" max="2" width="67.09765625" style="449" bestFit="1" customWidth="1"/>
    <col min="3" max="3" width="6" style="449" bestFit="1" customWidth="1"/>
    <col min="4" max="4" width="6.5" style="449" bestFit="1" customWidth="1"/>
    <col min="5" max="5" width="4" style="457" bestFit="1" customWidth="1"/>
    <col min="6" max="6" width="53.5" style="449" bestFit="1" customWidth="1"/>
    <col min="7" max="7" width="5.09765625" style="449" bestFit="1" customWidth="1"/>
    <col min="8" max="8" width="6.69921875" style="449" bestFit="1" customWidth="1"/>
    <col min="9" max="9" width="74.09765625" style="449" bestFit="1" customWidth="1"/>
    <col min="10" max="10" width="13.59765625" style="449" bestFit="1" customWidth="1"/>
    <col min="11" max="16384" width="9" style="449" customWidth="1"/>
  </cols>
  <sheetData>
    <row r="1" spans="1:10" ht="11.25">
      <c r="A1" s="690" t="s">
        <v>1582</v>
      </c>
      <c r="B1" s="609" t="s">
        <v>1460</v>
      </c>
      <c r="C1" s="609" t="s">
        <v>1356</v>
      </c>
      <c r="D1" s="609" t="s">
        <v>1357</v>
      </c>
      <c r="E1" s="609" t="s">
        <v>1341</v>
      </c>
      <c r="F1" s="610" t="s">
        <v>1358</v>
      </c>
      <c r="G1" s="609" t="s">
        <v>1355</v>
      </c>
      <c r="H1" s="609" t="s">
        <v>427</v>
      </c>
      <c r="I1" s="609" t="s">
        <v>497</v>
      </c>
      <c r="J1" s="609" t="s">
        <v>1538</v>
      </c>
    </row>
    <row r="2" spans="1:10" ht="11.25">
      <c r="A2" s="652" t="s">
        <v>1821</v>
      </c>
      <c r="B2" s="686" t="s">
        <v>1785</v>
      </c>
      <c r="C2" s="685"/>
      <c r="D2" s="685"/>
      <c r="E2" s="685"/>
      <c r="F2" s="686"/>
      <c r="G2" s="685"/>
      <c r="H2" s="684"/>
      <c r="I2" s="685"/>
      <c r="J2" s="683" t="s">
        <v>1693</v>
      </c>
    </row>
    <row r="3" spans="1:10" ht="11.25">
      <c r="A3" s="594" t="str">
        <f>VLOOKUP(F3,PL!$B$2:$W$102,4,FALSE)</f>
        <v>dim_PL</v>
      </c>
      <c r="B3" s="450" t="s">
        <v>563</v>
      </c>
      <c r="C3" s="494"/>
      <c r="D3" s="494"/>
      <c r="E3" s="494">
        <v>0</v>
      </c>
      <c r="F3" s="450" t="s">
        <v>563</v>
      </c>
      <c r="G3" s="494"/>
      <c r="H3" s="451"/>
      <c r="I3" s="494"/>
      <c r="J3" s="452"/>
    </row>
    <row r="4" spans="1:10" ht="11.25">
      <c r="A4" s="594" t="str">
        <f>VLOOKUP(F4,PL!$B$2:$W$102,4,FALSE)</f>
        <v>pl_x0</v>
      </c>
      <c r="B4" s="585" t="s">
        <v>617</v>
      </c>
      <c r="C4" s="494"/>
      <c r="D4" s="494"/>
      <c r="E4" s="494">
        <v>1</v>
      </c>
      <c r="F4" s="450" t="s">
        <v>617</v>
      </c>
      <c r="G4" s="494" t="s">
        <v>1359</v>
      </c>
      <c r="H4" s="452"/>
      <c r="I4" s="452"/>
      <c r="J4" s="452"/>
    </row>
    <row r="5" spans="1:10" ht="11.25">
      <c r="A5" s="594" t="str">
        <f>VLOOKUP(F5,PL!$B$2:$W$102,4,FALSE)</f>
        <v>pl_x40</v>
      </c>
      <c r="B5" s="496" t="s">
        <v>618</v>
      </c>
      <c r="C5" s="494"/>
      <c r="D5" s="494"/>
      <c r="E5" s="494">
        <v>2</v>
      </c>
      <c r="F5" s="450" t="s">
        <v>618</v>
      </c>
      <c r="G5" s="494"/>
      <c r="H5" s="452"/>
      <c r="I5" s="452"/>
      <c r="J5" s="452"/>
    </row>
    <row r="6" spans="1:10" ht="11.25">
      <c r="A6" s="594" t="str">
        <f>VLOOKUP(F6,PL!$B$2:$W$102,4,FALSE)</f>
        <v>pl_x21</v>
      </c>
      <c r="B6" s="467" t="s">
        <v>619</v>
      </c>
      <c r="C6" s="452"/>
      <c r="D6" s="452"/>
      <c r="E6" s="594">
        <v>3</v>
      </c>
      <c r="F6" s="453" t="s">
        <v>619</v>
      </c>
      <c r="G6" s="451"/>
      <c r="H6" s="452"/>
      <c r="I6" s="451" t="s">
        <v>1733</v>
      </c>
      <c r="J6" s="452"/>
    </row>
    <row r="7" spans="1:10" ht="11.25">
      <c r="A7" s="594" t="str">
        <f>VLOOKUP(F7,PL!$B$2:$W$102,4,FALSE)</f>
        <v>pl_x3</v>
      </c>
      <c r="B7" s="560" t="s">
        <v>478</v>
      </c>
      <c r="C7" s="452"/>
      <c r="D7" s="452"/>
      <c r="E7" s="594">
        <v>4</v>
      </c>
      <c r="F7" s="453" t="s">
        <v>478</v>
      </c>
      <c r="G7" s="451"/>
      <c r="H7" s="451"/>
      <c r="I7" s="451" t="s">
        <v>1709</v>
      </c>
      <c r="J7" s="452"/>
    </row>
    <row r="8" spans="1:10" s="754" customFormat="1" ht="11.25">
      <c r="A8" s="811" t="str">
        <f>VLOOKUP(F8,PL!$B$2:$W$102,4,FALSE)</f>
        <v>pl_x7</v>
      </c>
      <c r="B8" s="812" t="s">
        <v>340</v>
      </c>
      <c r="C8" s="797"/>
      <c r="D8" s="797"/>
      <c r="E8" s="811">
        <v>5</v>
      </c>
      <c r="F8" s="813" t="s">
        <v>340</v>
      </c>
      <c r="G8" s="753"/>
      <c r="H8" s="753"/>
      <c r="I8" s="753"/>
      <c r="J8" s="752"/>
    </row>
    <row r="9" spans="1:10" ht="11.25">
      <c r="A9" s="814" t="e">
        <f>VLOOKUP(F9,PL!$B$2:$W$102,4,FALSE)</f>
        <v>#N/A</v>
      </c>
      <c r="B9" s="805" t="s">
        <v>1707</v>
      </c>
      <c r="C9" s="749"/>
      <c r="D9" s="749"/>
      <c r="E9" s="814">
        <v>5</v>
      </c>
      <c r="F9" s="815" t="s">
        <v>1707</v>
      </c>
      <c r="G9" s="451"/>
      <c r="H9" s="451"/>
      <c r="I9" s="451"/>
      <c r="J9" s="452"/>
    </row>
    <row r="10" spans="1:10" ht="11.25">
      <c r="A10" s="814" t="e">
        <f>VLOOKUP(F10,PL!$B$2:$W$102,4,FALSE)</f>
        <v>#N/A</v>
      </c>
      <c r="B10" s="805" t="s">
        <v>1708</v>
      </c>
      <c r="C10" s="749"/>
      <c r="D10" s="749"/>
      <c r="E10" s="814">
        <v>5</v>
      </c>
      <c r="F10" s="815" t="s">
        <v>1708</v>
      </c>
      <c r="G10" s="451"/>
      <c r="H10" s="451"/>
      <c r="I10" s="451"/>
      <c r="J10" s="452"/>
    </row>
    <row r="11" spans="1:10" ht="11.25">
      <c r="A11" s="594" t="str">
        <f>VLOOKUP(F11,PL!$B$2:$W$102,4,FALSE)</f>
        <v>pl_x31</v>
      </c>
      <c r="B11" s="560" t="s">
        <v>826</v>
      </c>
      <c r="C11" s="452"/>
      <c r="D11" s="452"/>
      <c r="E11" s="594">
        <v>4</v>
      </c>
      <c r="F11" s="456" t="s">
        <v>826</v>
      </c>
      <c r="G11" s="451"/>
      <c r="H11" s="451"/>
      <c r="I11" s="451"/>
      <c r="J11" s="452"/>
    </row>
    <row r="12" spans="1:10" ht="11.25">
      <c r="A12" s="594" t="str">
        <f>VLOOKUP(F12,PL!$B$2:$W$102,4,FALSE)</f>
        <v>pl_x18</v>
      </c>
      <c r="B12" s="586" t="s">
        <v>1</v>
      </c>
      <c r="C12" s="452"/>
      <c r="D12" s="452"/>
      <c r="E12" s="451">
        <v>5</v>
      </c>
      <c r="F12" s="452" t="s">
        <v>1</v>
      </c>
      <c r="G12" s="452"/>
      <c r="H12" s="452"/>
      <c r="I12" s="452"/>
      <c r="J12" s="452"/>
    </row>
    <row r="13" spans="1:10" ht="11.25">
      <c r="A13" s="814" t="e">
        <f>VLOOKUP(F13,PL!$B$2:$W$102,4,FALSE)</f>
        <v>#N/A</v>
      </c>
      <c r="B13" s="816" t="s">
        <v>1040</v>
      </c>
      <c r="C13" s="749"/>
      <c r="D13" s="749"/>
      <c r="E13" s="798">
        <v>6</v>
      </c>
      <c r="F13" s="749" t="s">
        <v>315</v>
      </c>
      <c r="G13" s="452"/>
      <c r="H13" s="452"/>
      <c r="I13" s="452"/>
      <c r="J13" s="452"/>
    </row>
    <row r="14" spans="1:10" ht="11.25">
      <c r="A14" s="594" t="str">
        <f>VLOOKUP(F14,PL!$B$2:$W$102,4,FALSE)</f>
        <v>pl_x10</v>
      </c>
      <c r="B14" s="586" t="s">
        <v>2</v>
      </c>
      <c r="C14" s="452"/>
      <c r="D14" s="452"/>
      <c r="E14" s="451">
        <v>5</v>
      </c>
      <c r="F14" s="452" t="s">
        <v>2</v>
      </c>
      <c r="G14" s="452"/>
      <c r="H14" s="452"/>
      <c r="I14" s="452"/>
      <c r="J14" s="452"/>
    </row>
    <row r="15" spans="1:10" ht="11.25">
      <c r="A15" s="594" t="str">
        <f>VLOOKUP(F15,PL!$B$2:$W$102,4,FALSE)</f>
        <v>pl_x11</v>
      </c>
      <c r="B15" s="587" t="s">
        <v>620</v>
      </c>
      <c r="C15" s="494"/>
      <c r="D15" s="494"/>
      <c r="E15" s="595">
        <v>6</v>
      </c>
      <c r="F15" s="450" t="s">
        <v>620</v>
      </c>
      <c r="G15" s="494"/>
      <c r="H15" s="494"/>
      <c r="I15" s="494"/>
      <c r="J15" s="494"/>
    </row>
    <row r="16" spans="1:10" ht="11.25">
      <c r="A16" s="594" t="str">
        <f>VLOOKUP(F16,PL!$B$2:$W$102,4,FALSE)</f>
        <v>pl_x1</v>
      </c>
      <c r="B16" s="587" t="s">
        <v>451</v>
      </c>
      <c r="C16" s="494"/>
      <c r="D16" s="494"/>
      <c r="E16" s="494">
        <v>6</v>
      </c>
      <c r="F16" s="450" t="s">
        <v>451</v>
      </c>
      <c r="G16" s="494"/>
      <c r="H16" s="451"/>
      <c r="I16" s="494"/>
      <c r="J16" s="452"/>
    </row>
    <row r="17" spans="1:10" ht="11.25">
      <c r="A17" s="811" t="str">
        <f>VLOOKUP(F17,PL!$B$2:$W$102,4,FALSE)</f>
        <v>pl_x20</v>
      </c>
      <c r="B17" s="817" t="s">
        <v>271</v>
      </c>
      <c r="C17" s="818"/>
      <c r="D17" s="818"/>
      <c r="E17" s="819">
        <v>6</v>
      </c>
      <c r="F17" s="820" t="s">
        <v>271</v>
      </c>
      <c r="G17" s="448"/>
      <c r="H17" s="452"/>
      <c r="I17" s="452" t="s">
        <v>1845</v>
      </c>
      <c r="J17" s="452"/>
    </row>
    <row r="18" spans="1:10" ht="11.25">
      <c r="A18" s="594" t="str">
        <f>VLOOKUP(F18,PL!$B$2:$W$102,4,FALSE)</f>
        <v>pl_x8</v>
      </c>
      <c r="B18" s="586" t="s">
        <v>824</v>
      </c>
      <c r="C18" s="452"/>
      <c r="D18" s="452"/>
      <c r="E18" s="594">
        <v>5</v>
      </c>
      <c r="F18" s="456" t="s">
        <v>825</v>
      </c>
      <c r="G18" s="451"/>
      <c r="H18" s="451"/>
      <c r="I18" s="451"/>
      <c r="J18" s="452"/>
    </row>
    <row r="19" spans="1:10" ht="11.25">
      <c r="A19" s="594" t="str">
        <f>VLOOKUP(F19,PL!$B$2:$W$102,4,FALSE)</f>
        <v>pl_x34</v>
      </c>
      <c r="B19" s="560" t="s">
        <v>452</v>
      </c>
      <c r="C19" s="452"/>
      <c r="D19" s="452"/>
      <c r="E19" s="451">
        <v>4</v>
      </c>
      <c r="F19" s="453" t="s">
        <v>452</v>
      </c>
      <c r="G19" s="451"/>
      <c r="H19" s="451"/>
      <c r="I19" s="451"/>
      <c r="J19" s="452"/>
    </row>
    <row r="20" spans="1:10" ht="11.25">
      <c r="A20" s="594" t="str">
        <f>VLOOKUP(F20,PL!$B$2:$W$102,4,FALSE)</f>
        <v>pl_x49</v>
      </c>
      <c r="B20" s="586" t="s">
        <v>483</v>
      </c>
      <c r="C20" s="452"/>
      <c r="D20" s="452"/>
      <c r="E20" s="451">
        <v>5</v>
      </c>
      <c r="F20" s="452" t="s">
        <v>483</v>
      </c>
      <c r="G20" s="452"/>
      <c r="H20" s="452"/>
      <c r="I20" s="452"/>
      <c r="J20" s="452"/>
    </row>
    <row r="21" spans="1:10" ht="11.25">
      <c r="A21" s="594" t="str">
        <f>VLOOKUP(F21,PL!$B$2:$W$102,4,FALSE)</f>
        <v>pl_x2</v>
      </c>
      <c r="B21" s="587" t="s">
        <v>3</v>
      </c>
      <c r="C21" s="494"/>
      <c r="D21" s="494"/>
      <c r="E21" s="494">
        <v>6</v>
      </c>
      <c r="F21" s="450" t="s">
        <v>3</v>
      </c>
      <c r="G21" s="494"/>
      <c r="H21" s="494"/>
      <c r="I21" s="494"/>
      <c r="J21" s="452"/>
    </row>
    <row r="22" spans="1:10" ht="11.25">
      <c r="A22" s="594" t="str">
        <f>VLOOKUP(F22,PL!$B$2:$W$102,4,FALSE)</f>
        <v>pl_x26</v>
      </c>
      <c r="B22" s="587" t="s">
        <v>4</v>
      </c>
      <c r="C22" s="448"/>
      <c r="D22" s="448"/>
      <c r="E22" s="494">
        <v>6</v>
      </c>
      <c r="F22" s="450" t="s">
        <v>4</v>
      </c>
      <c r="G22" s="448"/>
      <c r="H22" s="452"/>
      <c r="I22" s="452"/>
      <c r="J22" s="452"/>
    </row>
    <row r="23" spans="1:10" ht="11.25">
      <c r="A23" s="594" t="str">
        <f>VLOOKUP(F23,PL!$B$2:$W$102,4,FALSE)</f>
        <v>pl_x19</v>
      </c>
      <c r="B23" s="588" t="s">
        <v>5</v>
      </c>
      <c r="C23" s="452"/>
      <c r="D23" s="452"/>
      <c r="E23" s="451">
        <v>6</v>
      </c>
      <c r="F23" s="452" t="s">
        <v>5</v>
      </c>
      <c r="G23" s="452"/>
      <c r="H23" s="452"/>
      <c r="I23" s="452"/>
      <c r="J23" s="452"/>
    </row>
    <row r="24" spans="1:10" ht="11.25">
      <c r="A24" s="594" t="str">
        <f>VLOOKUP(F24,PL!$B$2:$W$102,4,FALSE)</f>
        <v>pl_x30</v>
      </c>
      <c r="B24" s="589" t="s">
        <v>829</v>
      </c>
      <c r="C24" s="448"/>
      <c r="D24" s="448"/>
      <c r="E24" s="448">
        <v>5</v>
      </c>
      <c r="F24" s="450" t="s">
        <v>1052</v>
      </c>
      <c r="G24" s="448"/>
      <c r="H24" s="451"/>
      <c r="I24" s="448"/>
      <c r="J24" s="452"/>
    </row>
    <row r="25" spans="1:10" ht="11.25">
      <c r="A25" s="594" t="str">
        <f>VLOOKUP(F25,PL!$B$2:$W$102,4,FALSE)</f>
        <v>pl_x14</v>
      </c>
      <c r="B25" s="590" t="s">
        <v>7</v>
      </c>
      <c r="C25" s="448"/>
      <c r="D25" s="448"/>
      <c r="E25" s="494">
        <v>4</v>
      </c>
      <c r="F25" s="450" t="s">
        <v>7</v>
      </c>
      <c r="G25" s="448"/>
      <c r="H25" s="452"/>
      <c r="I25" s="452"/>
      <c r="J25" s="452"/>
    </row>
    <row r="26" spans="1:10" ht="11.25">
      <c r="A26" s="594" t="str">
        <f>VLOOKUP(F26,PL!$B$2:$W$102,4,FALSE)</f>
        <v>pl_x32</v>
      </c>
      <c r="B26" s="586" t="s">
        <v>425</v>
      </c>
      <c r="C26" s="452"/>
      <c r="D26" s="452"/>
      <c r="E26" s="451">
        <v>5</v>
      </c>
      <c r="F26" s="452" t="s">
        <v>425</v>
      </c>
      <c r="G26" s="452"/>
      <c r="H26" s="452"/>
      <c r="I26" s="452"/>
      <c r="J26" s="452"/>
    </row>
    <row r="27" spans="1:10" ht="11.25">
      <c r="A27" s="594" t="str">
        <f>VLOOKUP(F27,PL!$B$2:$W$102,4,FALSE)</f>
        <v>pl_x12</v>
      </c>
      <c r="B27" s="588" t="s">
        <v>14</v>
      </c>
      <c r="C27" s="452"/>
      <c r="D27" s="452"/>
      <c r="E27" s="451">
        <v>6</v>
      </c>
      <c r="F27" s="452" t="s">
        <v>14</v>
      </c>
      <c r="G27" s="452"/>
      <c r="H27" s="452"/>
      <c r="I27" s="452"/>
      <c r="J27" s="452"/>
    </row>
    <row r="28" spans="1:10" ht="11.25">
      <c r="A28" s="594" t="str">
        <f>VLOOKUP(F28,PL!$B$2:$W$102,4,FALSE)</f>
        <v>pl_x4</v>
      </c>
      <c r="B28" s="588" t="s">
        <v>15</v>
      </c>
      <c r="C28" s="452"/>
      <c r="D28" s="452"/>
      <c r="E28" s="451">
        <v>6</v>
      </c>
      <c r="F28" s="452" t="s">
        <v>15</v>
      </c>
      <c r="G28" s="452"/>
      <c r="H28" s="452"/>
      <c r="I28" s="452"/>
      <c r="J28" s="452"/>
    </row>
    <row r="29" spans="1:10" ht="11.25">
      <c r="A29" s="594" t="str">
        <f>VLOOKUP(F29,PL!$B$2:$W$102,4,FALSE)</f>
        <v>pl_x15</v>
      </c>
      <c r="B29" s="588" t="s">
        <v>16</v>
      </c>
      <c r="C29" s="452"/>
      <c r="D29" s="452"/>
      <c r="E29" s="451">
        <v>6</v>
      </c>
      <c r="F29" s="452" t="s">
        <v>16</v>
      </c>
      <c r="G29" s="452"/>
      <c r="H29" s="452"/>
      <c r="I29" s="452"/>
      <c r="J29" s="452"/>
    </row>
    <row r="30" spans="1:10" ht="11.25">
      <c r="A30" s="594" t="str">
        <f>VLOOKUP(F30,PL!$B$2:$W$102,4,FALSE)</f>
        <v>pl_x27</v>
      </c>
      <c r="B30" s="586" t="s">
        <v>426</v>
      </c>
      <c r="C30" s="452"/>
      <c r="D30" s="452"/>
      <c r="E30" s="451">
        <v>5</v>
      </c>
      <c r="F30" s="452" t="s">
        <v>426</v>
      </c>
      <c r="G30" s="452"/>
      <c r="H30" s="452"/>
      <c r="I30" s="452"/>
      <c r="J30" s="452"/>
    </row>
    <row r="31" spans="1:10" ht="11.25">
      <c r="A31" s="594" t="str">
        <f>VLOOKUP(F31,PL!$B$2:$W$102,4,FALSE)</f>
        <v>pl_x29</v>
      </c>
      <c r="B31" s="588" t="s">
        <v>621</v>
      </c>
      <c r="C31" s="452"/>
      <c r="D31" s="452"/>
      <c r="E31" s="451">
        <v>6</v>
      </c>
      <c r="F31" s="452" t="s">
        <v>621</v>
      </c>
      <c r="G31" s="452"/>
      <c r="H31" s="452"/>
      <c r="I31" s="452"/>
      <c r="J31" s="452"/>
    </row>
    <row r="32" spans="1:10" ht="11.25">
      <c r="A32" s="594" t="str">
        <f>VLOOKUP(F32,PL!$B$2:$W$102,4,FALSE)</f>
        <v>pl_x28</v>
      </c>
      <c r="B32" s="588" t="s">
        <v>622</v>
      </c>
      <c r="C32" s="452"/>
      <c r="D32" s="452"/>
      <c r="E32" s="451">
        <v>6</v>
      </c>
      <c r="F32" s="452" t="s">
        <v>622</v>
      </c>
      <c r="G32" s="452"/>
      <c r="H32" s="452"/>
      <c r="I32" s="452"/>
      <c r="J32" s="452"/>
    </row>
    <row r="33" spans="1:10" ht="22.5">
      <c r="A33" s="594" t="str">
        <f>VLOOKUP(F33,PL!$B$2:$W$102,4,FALSE)</f>
        <v>pl_x50</v>
      </c>
      <c r="B33" s="691" t="s">
        <v>1646</v>
      </c>
      <c r="C33" s="452"/>
      <c r="D33" s="452"/>
      <c r="E33" s="451">
        <v>4</v>
      </c>
      <c r="F33" s="592" t="s">
        <v>372</v>
      </c>
      <c r="G33" s="452"/>
      <c r="H33" s="452"/>
      <c r="I33" s="452"/>
      <c r="J33" s="452"/>
    </row>
    <row r="34" spans="1:10" ht="11.25">
      <c r="A34" s="594" t="str">
        <f>VLOOKUP(F34,PL!$B$2:$W$102,4,FALSE)</f>
        <v>pl_x41</v>
      </c>
      <c r="B34" s="467" t="s">
        <v>1736</v>
      </c>
      <c r="C34" s="452"/>
      <c r="D34" s="452"/>
      <c r="E34" s="451">
        <v>3</v>
      </c>
      <c r="F34" s="456" t="s">
        <v>1053</v>
      </c>
      <c r="G34" s="452"/>
      <c r="H34" s="452"/>
      <c r="I34" s="821" t="s">
        <v>1847</v>
      </c>
      <c r="J34" s="452"/>
    </row>
    <row r="35" spans="1:10" ht="11.25">
      <c r="A35" s="814" t="e">
        <f>VLOOKUP(F35,PL!$B$2:$W$102,4,FALSE)</f>
        <v>#N/A</v>
      </c>
      <c r="B35" s="804" t="s">
        <v>1710</v>
      </c>
      <c r="C35" s="749"/>
      <c r="D35" s="749"/>
      <c r="E35" s="798"/>
      <c r="F35" s="815" t="s">
        <v>1710</v>
      </c>
      <c r="G35" s="452"/>
      <c r="H35" s="452"/>
      <c r="I35" s="452"/>
      <c r="J35" s="452"/>
    </row>
    <row r="36" spans="1:10" ht="11.25">
      <c r="A36" s="814" t="e">
        <f>VLOOKUP(F36,PL!$B$2:$W$102,4,FALSE)</f>
        <v>#N/A</v>
      </c>
      <c r="B36" s="805" t="s">
        <v>1759</v>
      </c>
      <c r="C36" s="749"/>
      <c r="D36" s="749"/>
      <c r="E36" s="798"/>
      <c r="F36" s="815" t="s">
        <v>1759</v>
      </c>
      <c r="G36" s="452"/>
      <c r="H36" s="452"/>
      <c r="I36" s="452"/>
      <c r="J36" s="452"/>
    </row>
    <row r="37" spans="1:10" ht="11.25">
      <c r="A37" s="814" t="e">
        <f>VLOOKUP(F37,PL!$B$2:$W$102,4,FALSE)</f>
        <v>#N/A</v>
      </c>
      <c r="B37" s="816" t="s">
        <v>1738</v>
      </c>
      <c r="C37" s="749"/>
      <c r="D37" s="749"/>
      <c r="E37" s="798"/>
      <c r="F37" s="815" t="s">
        <v>1846</v>
      </c>
      <c r="G37" s="452"/>
      <c r="H37" s="452"/>
      <c r="I37" s="452"/>
      <c r="J37" s="452"/>
    </row>
    <row r="38" spans="1:10" ht="11.25">
      <c r="A38" s="594" t="str">
        <f>VLOOKUP(F38,PL!$B$2:$W$102,4,FALSE)</f>
        <v>pl_x42</v>
      </c>
      <c r="B38" s="588" t="s">
        <v>218</v>
      </c>
      <c r="C38" s="452"/>
      <c r="D38" s="452"/>
      <c r="E38" s="451"/>
      <c r="F38" s="452" t="s">
        <v>218</v>
      </c>
      <c r="G38" s="452"/>
      <c r="H38" s="452"/>
      <c r="I38" s="452"/>
      <c r="J38" s="452"/>
    </row>
    <row r="39" spans="1:10" ht="11.25">
      <c r="A39" s="594" t="str">
        <f>VLOOKUP(F39,PL!$B$2:$W$102,4,FALSE)</f>
        <v>pl_x44</v>
      </c>
      <c r="B39" s="779" t="s">
        <v>1055</v>
      </c>
      <c r="C39" s="452"/>
      <c r="D39" s="452"/>
      <c r="E39" s="451"/>
      <c r="F39" s="452" t="s">
        <v>1055</v>
      </c>
      <c r="G39" s="452"/>
      <c r="H39" s="452"/>
      <c r="I39" s="452"/>
      <c r="J39" s="452"/>
    </row>
    <row r="40" spans="1:10" ht="11.25">
      <c r="A40" s="594" t="str">
        <f>VLOOKUP(F40,PL!$B$2:$W$102,4,FALSE)</f>
        <v>pl_x43</v>
      </c>
      <c r="B40" s="779" t="s">
        <v>1056</v>
      </c>
      <c r="C40" s="452"/>
      <c r="D40" s="452"/>
      <c r="E40" s="451"/>
      <c r="F40" s="452" t="s">
        <v>1056</v>
      </c>
      <c r="G40" s="452"/>
      <c r="H40" s="452"/>
      <c r="I40" s="452"/>
      <c r="J40" s="452"/>
    </row>
    <row r="41" spans="1:10" ht="11.25">
      <c r="A41" s="594" t="str">
        <f>VLOOKUP(F41,PL!$B$2:$W$102,4,FALSE)</f>
        <v>pl_x22</v>
      </c>
      <c r="B41" s="588" t="s">
        <v>18</v>
      </c>
      <c r="C41" s="452"/>
      <c r="D41" s="452"/>
      <c r="E41" s="451"/>
      <c r="F41" s="452" t="s">
        <v>18</v>
      </c>
      <c r="G41" s="452"/>
      <c r="H41" s="452"/>
      <c r="I41" s="452"/>
      <c r="J41" s="452"/>
    </row>
    <row r="42" spans="1:10" ht="11.25">
      <c r="A42" s="594" t="str">
        <f>VLOOKUP(F42,PL!$B$2:$W$102,4,FALSE)</f>
        <v>pl_x23</v>
      </c>
      <c r="B42" s="779" t="s">
        <v>1057</v>
      </c>
      <c r="C42" s="452"/>
      <c r="D42" s="452"/>
      <c r="E42" s="451"/>
      <c r="F42" s="452" t="s">
        <v>1057</v>
      </c>
      <c r="G42" s="452"/>
      <c r="H42" s="452"/>
      <c r="I42" s="452"/>
      <c r="J42" s="452"/>
    </row>
    <row r="43" spans="1:10" ht="11.25">
      <c r="A43" s="594" t="str">
        <f>VLOOKUP(F43,PL!$B$2:$W$102,4,FALSE)</f>
        <v>pl_x24</v>
      </c>
      <c r="B43" s="779" t="s">
        <v>1058</v>
      </c>
      <c r="C43" s="452"/>
      <c r="D43" s="452"/>
      <c r="E43" s="451"/>
      <c r="F43" s="452" t="s">
        <v>1058</v>
      </c>
      <c r="G43" s="452"/>
      <c r="H43" s="452"/>
      <c r="I43" s="452"/>
      <c r="J43" s="452"/>
    </row>
    <row r="44" spans="1:10" ht="11.25">
      <c r="A44" s="594" t="str">
        <f>VLOOKUP(F44,PL!$B$2:$W$102,4,FALSE)</f>
        <v>pl_x37</v>
      </c>
      <c r="B44" s="586" t="s">
        <v>355</v>
      </c>
      <c r="C44" s="452"/>
      <c r="D44" s="452"/>
      <c r="E44" s="451"/>
      <c r="F44" s="452" t="s">
        <v>355</v>
      </c>
      <c r="G44" s="452"/>
      <c r="H44" s="452"/>
      <c r="I44" s="452"/>
      <c r="J44" s="452"/>
    </row>
    <row r="45" spans="1:10" ht="11.25">
      <c r="A45" s="594" t="str">
        <f>VLOOKUP(F45,PL!$B$2:$W$102,4,FALSE)</f>
        <v>pl_x39</v>
      </c>
      <c r="B45" s="588" t="s">
        <v>1718</v>
      </c>
      <c r="C45" s="452"/>
      <c r="D45" s="452"/>
      <c r="E45" s="451"/>
      <c r="F45" s="452" t="s">
        <v>1718</v>
      </c>
      <c r="G45" s="452"/>
      <c r="H45" s="452"/>
      <c r="I45" s="452"/>
      <c r="J45" s="452"/>
    </row>
    <row r="46" spans="1:10" ht="11.25">
      <c r="A46" s="594" t="str">
        <f>VLOOKUP(F46,PL!$B$2:$W$102,4,FALSE)</f>
        <v>pl_x38</v>
      </c>
      <c r="B46" s="588" t="s">
        <v>1060</v>
      </c>
      <c r="C46" s="452"/>
      <c r="D46" s="452"/>
      <c r="E46" s="451"/>
      <c r="F46" s="452" t="s">
        <v>1060</v>
      </c>
      <c r="G46" s="452"/>
      <c r="H46" s="452"/>
      <c r="I46" s="452"/>
      <c r="J46" s="452"/>
    </row>
    <row r="47" spans="1:10" ht="11.25">
      <c r="A47" s="814" t="e">
        <f>VLOOKUP(F47,PL!$B$2:$W$102,4,FALSE)</f>
        <v>#N/A</v>
      </c>
      <c r="B47" s="804" t="s">
        <v>1737</v>
      </c>
      <c r="C47" s="749"/>
      <c r="D47" s="749"/>
      <c r="E47" s="798"/>
      <c r="F47" s="749" t="s">
        <v>1737</v>
      </c>
      <c r="G47" s="452"/>
      <c r="H47" s="452"/>
      <c r="I47" s="452"/>
      <c r="J47" s="452"/>
    </row>
    <row r="48" spans="1:10" ht="11.25">
      <c r="A48" s="594" t="str">
        <f>VLOOKUP(F48,PL!$B$2:$W$102,4,FALSE)</f>
        <v>pl_x13</v>
      </c>
      <c r="B48" s="586" t="s">
        <v>20</v>
      </c>
      <c r="C48" s="452"/>
      <c r="D48" s="452"/>
      <c r="E48" s="451"/>
      <c r="F48" s="452" t="s">
        <v>20</v>
      </c>
      <c r="G48" s="452"/>
      <c r="H48" s="452"/>
      <c r="I48" s="452"/>
      <c r="J48" s="452"/>
    </row>
    <row r="49" spans="1:10" ht="11.25">
      <c r="A49" s="594" t="str">
        <f>VLOOKUP(F49,PL!$B$2:$W$102,4,FALSE)</f>
        <v>pl_x47</v>
      </c>
      <c r="B49" s="586" t="s">
        <v>625</v>
      </c>
      <c r="C49" s="452"/>
      <c r="D49" s="452"/>
      <c r="E49" s="451"/>
      <c r="F49" s="452" t="s">
        <v>625</v>
      </c>
      <c r="G49" s="452"/>
      <c r="H49" s="452"/>
      <c r="I49" s="452" t="s">
        <v>1739</v>
      </c>
      <c r="J49" s="452"/>
    </row>
    <row r="50" spans="1:10" ht="11.25">
      <c r="A50" s="814" t="e">
        <f>VLOOKUP(F50,PL!$B$2:$W$102,4,FALSE)</f>
        <v>#N/A</v>
      </c>
      <c r="B50" s="804" t="s">
        <v>1760</v>
      </c>
      <c r="C50" s="749"/>
      <c r="D50" s="749"/>
      <c r="E50" s="798"/>
      <c r="F50" s="749" t="s">
        <v>1848</v>
      </c>
      <c r="G50" s="452"/>
      <c r="H50" s="452"/>
      <c r="I50" s="452"/>
      <c r="J50" s="452"/>
    </row>
    <row r="51" spans="1:10" ht="11.25">
      <c r="A51" s="594" t="str">
        <f>VLOOKUP(F51,PL!$B$2:$W$102,4,FALSE)</f>
        <v>pl_x16</v>
      </c>
      <c r="B51" s="455" t="s">
        <v>626</v>
      </c>
      <c r="C51" s="452"/>
      <c r="D51" s="452"/>
      <c r="E51" s="451">
        <v>2</v>
      </c>
      <c r="F51" s="452" t="s">
        <v>626</v>
      </c>
      <c r="G51" s="452"/>
      <c r="H51" s="452"/>
      <c r="I51" s="749" t="s">
        <v>1849</v>
      </c>
      <c r="J51" s="452"/>
    </row>
    <row r="52" spans="1:10" ht="11.25">
      <c r="A52" s="594" t="str">
        <f>VLOOKUP(F52,PL!$B$2:$W$102,4,FALSE)</f>
        <v>pl_x33</v>
      </c>
      <c r="B52" s="467" t="s">
        <v>244</v>
      </c>
      <c r="C52" s="452"/>
      <c r="D52" s="452"/>
      <c r="E52" s="451">
        <v>3</v>
      </c>
      <c r="F52" s="452" t="s">
        <v>244</v>
      </c>
      <c r="G52" s="452"/>
      <c r="H52" s="452"/>
      <c r="I52" s="452"/>
      <c r="J52" s="452"/>
    </row>
    <row r="53" spans="1:10" ht="11.25">
      <c r="A53" s="594" t="str">
        <f>VLOOKUP(F53,PL!$B$2:$W$102,4,FALSE)</f>
        <v>pl_x25</v>
      </c>
      <c r="B53" s="467" t="s">
        <v>245</v>
      </c>
      <c r="C53" s="452"/>
      <c r="D53" s="452"/>
      <c r="E53" s="451">
        <v>3</v>
      </c>
      <c r="F53" s="456" t="s">
        <v>245</v>
      </c>
      <c r="G53" s="452"/>
      <c r="H53" s="452"/>
      <c r="I53" s="452"/>
      <c r="J53" s="452"/>
    </row>
    <row r="54" spans="1:10" ht="22.5">
      <c r="A54" s="594" t="str">
        <f>VLOOKUP(F54,PL!$B$2:$W$102,4,FALSE)</f>
        <v>pl_x45</v>
      </c>
      <c r="B54" s="591" t="s">
        <v>1647</v>
      </c>
      <c r="C54" s="452"/>
      <c r="D54" s="452"/>
      <c r="E54" s="451">
        <v>2</v>
      </c>
      <c r="F54" s="593" t="s">
        <v>1323</v>
      </c>
      <c r="G54" s="452"/>
      <c r="H54" s="452"/>
      <c r="I54" s="452"/>
      <c r="J54" s="452"/>
    </row>
    <row r="55" spans="1:10" ht="22.5">
      <c r="A55" s="594" t="str">
        <f>VLOOKUP(F55,PL!$B$2:$W$102,4,FALSE)</f>
        <v>pl_x46</v>
      </c>
      <c r="B55" s="591" t="s">
        <v>1658</v>
      </c>
      <c r="C55" s="452"/>
      <c r="D55" s="452"/>
      <c r="E55" s="451">
        <v>2</v>
      </c>
      <c r="F55" s="593" t="s">
        <v>628</v>
      </c>
      <c r="G55" s="452"/>
      <c r="H55" s="452"/>
      <c r="I55" s="452"/>
      <c r="J55" s="452"/>
    </row>
    <row r="56" spans="1:10" ht="11.25">
      <c r="A56" s="594" t="str">
        <f>VLOOKUP(F56,PL!$B$2:$W$102,4,FALSE)</f>
        <v>pl_x48</v>
      </c>
      <c r="B56" s="455" t="s">
        <v>1648</v>
      </c>
      <c r="C56" s="452"/>
      <c r="D56" s="452"/>
      <c r="E56" s="451">
        <v>2</v>
      </c>
      <c r="F56" s="456" t="s">
        <v>629</v>
      </c>
      <c r="G56" s="452"/>
      <c r="H56" s="452"/>
      <c r="I56" s="452"/>
      <c r="J56" s="452"/>
    </row>
    <row r="57" spans="1:10" ht="11.25">
      <c r="A57" s="594" t="str">
        <f>VLOOKUP(F57,PL!$B$2:$W$102,4,FALSE)</f>
        <v>pl_x6</v>
      </c>
      <c r="B57" s="467" t="s">
        <v>630</v>
      </c>
      <c r="C57" s="452"/>
      <c r="D57" s="452"/>
      <c r="E57" s="451">
        <v>3</v>
      </c>
      <c r="F57" s="456" t="s">
        <v>630</v>
      </c>
      <c r="G57" s="452"/>
      <c r="H57" s="452"/>
      <c r="I57" s="452"/>
      <c r="J57" s="452"/>
    </row>
    <row r="58" spans="1:10" ht="11.25">
      <c r="A58" s="594" t="str">
        <f>VLOOKUP(F58,PL!$B$2:$W$102,4,FALSE)</f>
        <v>pl_x5</v>
      </c>
      <c r="B58" s="467" t="s">
        <v>631</v>
      </c>
      <c r="C58" s="452"/>
      <c r="D58" s="452"/>
      <c r="E58" s="451">
        <v>3</v>
      </c>
      <c r="F58" s="456" t="s">
        <v>631</v>
      </c>
      <c r="G58" s="452"/>
      <c r="H58" s="452"/>
      <c r="I58" s="452"/>
      <c r="J58" s="452"/>
    </row>
    <row r="59" spans="1:10" ht="11.25">
      <c r="A59" s="594" t="str">
        <f>VLOOKUP(F59,PL!$B$2:$W$102,4,FALSE)</f>
        <v>pl_x17</v>
      </c>
      <c r="B59" s="455" t="s">
        <v>1649</v>
      </c>
      <c r="C59" s="452"/>
      <c r="D59" s="452"/>
      <c r="E59" s="451">
        <v>2</v>
      </c>
      <c r="F59" s="456" t="s">
        <v>710</v>
      </c>
      <c r="G59" s="452"/>
      <c r="H59" s="452"/>
      <c r="I59" s="452"/>
      <c r="J59" s="452"/>
    </row>
  </sheetData>
  <sheetProtection/>
  <hyperlinks>
    <hyperlink ref="A1" location="Links_" display="Links"/>
  </hyperlinks>
  <printOptions/>
  <pageMargins left="0.7" right="0.7" top="0.75" bottom="0.75" header="0.3" footer="0.3"/>
  <pageSetup orientation="portrait" paperSize="9" r:id="rId1"/>
</worksheet>
</file>

<file path=xl/worksheets/sheet34.xml><?xml version="1.0" encoding="utf-8"?>
<worksheet xmlns="http://schemas.openxmlformats.org/spreadsheetml/2006/main" xmlns:r="http://schemas.openxmlformats.org/officeDocument/2006/relationships">
  <sheetPr>
    <tabColor theme="3"/>
  </sheetPr>
  <dimension ref="A1:I10"/>
  <sheetViews>
    <sheetView zoomScalePageLayoutView="0" workbookViewId="0" topLeftCell="A1">
      <selection activeCell="B9" sqref="B9"/>
    </sheetView>
  </sheetViews>
  <sheetFormatPr defaultColWidth="8.796875" defaultRowHeight="14.25"/>
  <cols>
    <col min="1" max="1" width="3.8984375" style="421" bestFit="1" customWidth="1"/>
    <col min="2" max="2" width="27.3984375" style="425" bestFit="1" customWidth="1"/>
    <col min="3" max="3" width="11.59765625" style="421" bestFit="1" customWidth="1"/>
    <col min="4" max="4" width="4.19921875" style="421" bestFit="1" customWidth="1"/>
    <col min="5" max="5" width="5.19921875" style="421" bestFit="1" customWidth="1"/>
    <col min="6" max="6" width="6" style="425" bestFit="1" customWidth="1"/>
    <col min="7" max="7" width="6.3984375" style="425" bestFit="1" customWidth="1"/>
    <col min="8" max="8" width="6.09765625" style="425" bestFit="1" customWidth="1"/>
    <col min="9" max="9" width="6.59765625" style="425" bestFit="1" customWidth="1"/>
    <col min="10" max="16384" width="9" style="425" customWidth="1"/>
  </cols>
  <sheetData>
    <row r="1" spans="1:9" s="446" customFormat="1" ht="11.25">
      <c r="A1" s="600" t="s">
        <v>1582</v>
      </c>
      <c r="B1" s="606" t="s">
        <v>1267</v>
      </c>
      <c r="C1" s="604" t="s">
        <v>1234</v>
      </c>
      <c r="D1" s="607" t="s">
        <v>822</v>
      </c>
      <c r="E1" s="607" t="s">
        <v>1361</v>
      </c>
      <c r="F1" s="604" t="s">
        <v>1216</v>
      </c>
      <c r="G1" s="604" t="s">
        <v>1237</v>
      </c>
      <c r="H1" s="604" t="s">
        <v>1217</v>
      </c>
      <c r="I1" s="604" t="s">
        <v>497</v>
      </c>
    </row>
    <row r="2" spans="1:9" ht="11.25">
      <c r="A2" s="420"/>
      <c r="B2" s="424" t="s">
        <v>285</v>
      </c>
      <c r="C2" s="460" t="s">
        <v>1231</v>
      </c>
      <c r="D2" s="420" t="s">
        <v>311</v>
      </c>
      <c r="E2" s="462" t="str">
        <f>CONCATENATE("dim_",D2)</f>
        <v>dim_RP</v>
      </c>
      <c r="F2" s="461" t="s">
        <v>1224</v>
      </c>
      <c r="G2" s="462" t="s">
        <v>1219</v>
      </c>
      <c r="H2" s="462"/>
      <c r="I2" s="462"/>
    </row>
    <row r="3" spans="1:9" ht="11.25">
      <c r="A3" s="420">
        <v>0</v>
      </c>
      <c r="B3" s="424" t="s">
        <v>236</v>
      </c>
      <c r="C3" s="460" t="s">
        <v>1232</v>
      </c>
      <c r="D3" s="420" t="s">
        <v>1069</v>
      </c>
      <c r="E3" s="462" t="str">
        <f>CONCATENATE("rp_",D3)</f>
        <v>rp_x0</v>
      </c>
      <c r="F3" s="461" t="s">
        <v>1224</v>
      </c>
      <c r="G3" s="462" t="s">
        <v>1235</v>
      </c>
      <c r="H3" s="462"/>
      <c r="I3" s="462"/>
    </row>
    <row r="4" spans="1:9" ht="11.25">
      <c r="A4" s="420">
        <v>1</v>
      </c>
      <c r="B4" s="422" t="s">
        <v>151</v>
      </c>
      <c r="C4" s="460" t="s">
        <v>1233</v>
      </c>
      <c r="D4" s="420" t="s">
        <v>1070</v>
      </c>
      <c r="E4" s="462" t="str">
        <f aca="true" t="shared" si="0" ref="E4:E10">CONCATENATE("rp_",D4)</f>
        <v>rp_x1</v>
      </c>
      <c r="F4" s="461" t="s">
        <v>1224</v>
      </c>
      <c r="G4" s="462" t="s">
        <v>1235</v>
      </c>
      <c r="H4" s="462"/>
      <c r="I4" s="462"/>
    </row>
    <row r="5" spans="1:9" ht="11.25">
      <c r="A5" s="420">
        <v>2</v>
      </c>
      <c r="B5" s="422" t="s">
        <v>152</v>
      </c>
      <c r="C5" s="460" t="s">
        <v>1233</v>
      </c>
      <c r="D5" s="420" t="s">
        <v>1071</v>
      </c>
      <c r="E5" s="462" t="str">
        <f t="shared" si="0"/>
        <v>rp_x2</v>
      </c>
      <c r="F5" s="461" t="s">
        <v>1224</v>
      </c>
      <c r="G5" s="462" t="s">
        <v>1235</v>
      </c>
      <c r="H5" s="462"/>
      <c r="I5" s="462"/>
    </row>
    <row r="6" spans="1:9" ht="11.25">
      <c r="A6" s="420">
        <v>3</v>
      </c>
      <c r="B6" s="422" t="s">
        <v>153</v>
      </c>
      <c r="C6" s="460" t="s">
        <v>1233</v>
      </c>
      <c r="D6" s="420" t="s">
        <v>1072</v>
      </c>
      <c r="E6" s="462" t="str">
        <f t="shared" si="0"/>
        <v>rp_x3</v>
      </c>
      <c r="F6" s="461" t="s">
        <v>1224</v>
      </c>
      <c r="G6" s="462" t="s">
        <v>1235</v>
      </c>
      <c r="H6" s="462"/>
      <c r="I6" s="462"/>
    </row>
    <row r="7" spans="1:9" ht="11.25">
      <c r="A7" s="420">
        <v>4</v>
      </c>
      <c r="B7" s="422" t="s">
        <v>164</v>
      </c>
      <c r="C7" s="460" t="s">
        <v>1233</v>
      </c>
      <c r="D7" s="420" t="s">
        <v>1073</v>
      </c>
      <c r="E7" s="462" t="str">
        <f t="shared" si="0"/>
        <v>rp_x4</v>
      </c>
      <c r="F7" s="461" t="s">
        <v>1224</v>
      </c>
      <c r="G7" s="462" t="s">
        <v>1235</v>
      </c>
      <c r="H7" s="462"/>
      <c r="I7" s="462"/>
    </row>
    <row r="8" spans="1:9" ht="11.25">
      <c r="A8" s="420">
        <v>5</v>
      </c>
      <c r="B8" s="422" t="s">
        <v>165</v>
      </c>
      <c r="C8" s="460" t="s">
        <v>1233</v>
      </c>
      <c r="D8" s="420" t="s">
        <v>1074</v>
      </c>
      <c r="E8" s="462" t="str">
        <f t="shared" si="0"/>
        <v>rp_x5</v>
      </c>
      <c r="F8" s="461" t="s">
        <v>1224</v>
      </c>
      <c r="G8" s="462" t="s">
        <v>1235</v>
      </c>
      <c r="H8" s="462"/>
      <c r="I8" s="462"/>
    </row>
    <row r="9" spans="1:9" ht="11.25">
      <c r="A9" s="420">
        <v>6</v>
      </c>
      <c r="B9" s="422" t="s">
        <v>1728</v>
      </c>
      <c r="C9" s="460" t="s">
        <v>1233</v>
      </c>
      <c r="D9" s="420" t="s">
        <v>1075</v>
      </c>
      <c r="E9" s="462" t="str">
        <f t="shared" si="0"/>
        <v>rp_x6</v>
      </c>
      <c r="F9" s="461" t="s">
        <v>1224</v>
      </c>
      <c r="G9" s="462" t="s">
        <v>1235</v>
      </c>
      <c r="H9" s="462"/>
      <c r="I9" s="462"/>
    </row>
    <row r="10" spans="1:9" ht="11.25">
      <c r="A10" s="420">
        <v>7</v>
      </c>
      <c r="B10" s="422" t="s">
        <v>155</v>
      </c>
      <c r="C10" s="460" t="s">
        <v>1233</v>
      </c>
      <c r="D10" s="420" t="s">
        <v>1076</v>
      </c>
      <c r="E10" s="462" t="str">
        <f t="shared" si="0"/>
        <v>rp_x7</v>
      </c>
      <c r="F10" s="461" t="s">
        <v>1224</v>
      </c>
      <c r="G10" s="462" t="s">
        <v>1235</v>
      </c>
      <c r="H10" s="462"/>
      <c r="I10" s="462"/>
    </row>
  </sheetData>
  <sheetProtection/>
  <dataValidations count="1">
    <dataValidation type="list" allowBlank="1" showInputMessage="1" showErrorMessage="1" sqref="C2:C10">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scale="83" r:id="rId1"/>
</worksheet>
</file>

<file path=xl/worksheets/sheet3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F12" sqref="F12"/>
    </sheetView>
  </sheetViews>
  <sheetFormatPr defaultColWidth="8.796875" defaultRowHeight="14.25"/>
  <cols>
    <col min="1" max="1" width="7.5" style="457" bestFit="1" customWidth="1"/>
    <col min="2" max="2" width="42" style="449" bestFit="1" customWidth="1"/>
    <col min="3" max="3" width="6" style="449" bestFit="1" customWidth="1"/>
    <col min="4" max="4" width="6.5" style="449" bestFit="1" customWidth="1"/>
    <col min="5" max="5" width="4" style="457" bestFit="1" customWidth="1"/>
    <col min="6" max="6" width="33" style="449" bestFit="1" customWidth="1"/>
    <col min="7" max="7" width="5.09765625" style="449" bestFit="1" customWidth="1"/>
    <col min="8" max="8" width="6.69921875" style="449" bestFit="1" customWidth="1"/>
    <col min="9" max="9" width="34.59765625" style="449" customWidth="1"/>
    <col min="10" max="10" width="16.19921875" style="449" bestFit="1" customWidth="1"/>
    <col min="11" max="16384" width="9" style="449" customWidth="1"/>
  </cols>
  <sheetData>
    <row r="1" spans="1:10" ht="11.25">
      <c r="A1" s="653" t="s">
        <v>1582</v>
      </c>
      <c r="B1" s="609" t="s">
        <v>1466</v>
      </c>
      <c r="C1" s="609" t="s">
        <v>1356</v>
      </c>
      <c r="D1" s="609" t="s">
        <v>1357</v>
      </c>
      <c r="E1" s="609" t="s">
        <v>1341</v>
      </c>
      <c r="F1" s="610" t="s">
        <v>1358</v>
      </c>
      <c r="G1" s="609" t="s">
        <v>1355</v>
      </c>
      <c r="H1" s="609" t="s">
        <v>427</v>
      </c>
      <c r="I1" s="609" t="s">
        <v>497</v>
      </c>
      <c r="J1" s="609" t="s">
        <v>1538</v>
      </c>
    </row>
    <row r="2" spans="1:10" ht="11.25">
      <c r="A2" s="654" t="s">
        <v>1822</v>
      </c>
      <c r="B2" s="686" t="s">
        <v>1786</v>
      </c>
      <c r="C2" s="685"/>
      <c r="D2" s="685"/>
      <c r="E2" s="685"/>
      <c r="F2" s="686"/>
      <c r="G2" s="685"/>
      <c r="H2" s="684"/>
      <c r="I2" s="685"/>
      <c r="J2" s="683" t="s">
        <v>1694</v>
      </c>
    </row>
    <row r="3" spans="1:10" ht="11.25">
      <c r="A3" s="451" t="str">
        <f>VLOOKUP(F3,RP!$B$2:$N$50,4,FALSE)</f>
        <v>dim_RP</v>
      </c>
      <c r="B3" s="450" t="s">
        <v>285</v>
      </c>
      <c r="C3" s="448"/>
      <c r="D3" s="448"/>
      <c r="E3" s="494">
        <v>0</v>
      </c>
      <c r="F3" s="450" t="s">
        <v>285</v>
      </c>
      <c r="G3" s="448"/>
      <c r="H3" s="452"/>
      <c r="I3" s="452"/>
      <c r="J3" s="452"/>
    </row>
    <row r="4" spans="1:10" ht="11.25">
      <c r="A4" s="451" t="str">
        <f>VLOOKUP(F4,RP!$B$2:$N$50,4,FALSE)</f>
        <v>rp_x0</v>
      </c>
      <c r="B4" s="454" t="s">
        <v>1023</v>
      </c>
      <c r="C4" s="452"/>
      <c r="D4" s="452"/>
      <c r="E4" s="594">
        <v>1</v>
      </c>
      <c r="F4" s="453" t="s">
        <v>236</v>
      </c>
      <c r="G4" s="451" t="s">
        <v>1359</v>
      </c>
      <c r="H4" s="452"/>
      <c r="I4" s="451"/>
      <c r="J4" s="452"/>
    </row>
    <row r="5" spans="1:10" ht="11.25">
      <c r="A5" s="451" t="str">
        <f>VLOOKUP(F5,RP!$B$2:$N$50,4,FALSE)</f>
        <v>rp_x1</v>
      </c>
      <c r="B5" s="455" t="s">
        <v>151</v>
      </c>
      <c r="C5" s="452"/>
      <c r="D5" s="452"/>
      <c r="E5" s="594">
        <v>2</v>
      </c>
      <c r="F5" s="453" t="s">
        <v>151</v>
      </c>
      <c r="G5" s="451"/>
      <c r="H5" s="451"/>
      <c r="I5" s="451"/>
      <c r="J5" s="452"/>
    </row>
    <row r="6" spans="1:10" ht="11.25">
      <c r="A6" s="451" t="str">
        <f>VLOOKUP(F6,RP!$B$2:$N$50,4,FALSE)</f>
        <v>rp_x2</v>
      </c>
      <c r="B6" s="455" t="s">
        <v>152</v>
      </c>
      <c r="C6" s="452"/>
      <c r="D6" s="452"/>
      <c r="E6" s="594">
        <v>2</v>
      </c>
      <c r="F6" s="456" t="s">
        <v>152</v>
      </c>
      <c r="G6" s="451"/>
      <c r="H6" s="451"/>
      <c r="I6" s="451"/>
      <c r="J6" s="452"/>
    </row>
    <row r="7" spans="1:10" ht="11.25">
      <c r="A7" s="451" t="str">
        <f>VLOOKUP(F7,RP!$B$2:$N$50,4,FALSE)</f>
        <v>rp_x3</v>
      </c>
      <c r="B7" s="455" t="s">
        <v>153</v>
      </c>
      <c r="C7" s="452"/>
      <c r="D7" s="452"/>
      <c r="E7" s="594">
        <v>2</v>
      </c>
      <c r="F7" s="456" t="s">
        <v>153</v>
      </c>
      <c r="G7" s="451"/>
      <c r="H7" s="451"/>
      <c r="I7" s="451"/>
      <c r="J7" s="452"/>
    </row>
    <row r="8" spans="1:10" ht="11.25">
      <c r="A8" s="451" t="str">
        <f>VLOOKUP(F8,RP!$B$2:$N$50,4,FALSE)</f>
        <v>rp_x4</v>
      </c>
      <c r="B8" s="467" t="s">
        <v>164</v>
      </c>
      <c r="C8" s="452"/>
      <c r="D8" s="452"/>
      <c r="E8" s="594">
        <v>3</v>
      </c>
      <c r="F8" s="456" t="s">
        <v>164</v>
      </c>
      <c r="G8" s="451"/>
      <c r="H8" s="451"/>
      <c r="I8" s="451"/>
      <c r="J8" s="452"/>
    </row>
    <row r="9" spans="1:10" ht="11.25">
      <c r="A9" s="451" t="str">
        <f>VLOOKUP(F9,RP!$B$2:$N$50,4,FALSE)</f>
        <v>rp_x5</v>
      </c>
      <c r="B9" s="467" t="s">
        <v>165</v>
      </c>
      <c r="C9" s="452"/>
      <c r="D9" s="452"/>
      <c r="E9" s="451">
        <v>3</v>
      </c>
      <c r="F9" s="452" t="s">
        <v>165</v>
      </c>
      <c r="G9" s="452"/>
      <c r="H9" s="452"/>
      <c r="I9" s="452"/>
      <c r="J9" s="452"/>
    </row>
    <row r="10" spans="1:10" ht="11.25">
      <c r="A10" s="451" t="str">
        <f>VLOOKUP(F10,RP!$B$2:$N$50,4,FALSE)</f>
        <v>rp_x6</v>
      </c>
      <c r="B10" s="455" t="s">
        <v>1728</v>
      </c>
      <c r="C10" s="452"/>
      <c r="D10" s="452"/>
      <c r="E10" s="451">
        <v>2</v>
      </c>
      <c r="F10" s="452" t="s">
        <v>1728</v>
      </c>
      <c r="G10" s="452"/>
      <c r="H10" s="452"/>
      <c r="I10" s="452"/>
      <c r="J10" s="452"/>
    </row>
    <row r="11" spans="1:10" ht="11.25">
      <c r="A11" s="451" t="str">
        <f>VLOOKUP(F11,RP!$B$2:$N$50,4,FALSE)</f>
        <v>rp_x7</v>
      </c>
      <c r="B11" s="496" t="s">
        <v>155</v>
      </c>
      <c r="C11" s="494"/>
      <c r="D11" s="494"/>
      <c r="E11" s="595">
        <v>2</v>
      </c>
      <c r="F11" s="450" t="s">
        <v>155</v>
      </c>
      <c r="G11" s="494"/>
      <c r="H11" s="494"/>
      <c r="I11" s="494"/>
      <c r="J11" s="494"/>
    </row>
    <row r="12" spans="1:10" ht="33.75">
      <c r="A12" s="451"/>
      <c r="B12" s="793" t="s">
        <v>1729</v>
      </c>
      <c r="C12" s="452"/>
      <c r="D12" s="452"/>
      <c r="E12" s="451"/>
      <c r="F12" s="788" t="s">
        <v>1850</v>
      </c>
      <c r="G12" s="451"/>
      <c r="H12" s="451"/>
      <c r="I12" s="822" t="s">
        <v>1851</v>
      </c>
      <c r="J12" s="452"/>
    </row>
    <row r="13" spans="1:10" ht="11.25">
      <c r="A13" s="498"/>
      <c r="B13" s="504"/>
      <c r="C13" s="500"/>
      <c r="D13" s="500"/>
      <c r="E13" s="498"/>
      <c r="F13" s="509"/>
      <c r="G13" s="498"/>
      <c r="H13" s="498"/>
      <c r="I13" s="498"/>
      <c r="J13" s="500"/>
    </row>
    <row r="14" spans="1:10" ht="11.25">
      <c r="A14" s="498"/>
      <c r="B14" s="499"/>
      <c r="C14" s="500"/>
      <c r="D14" s="500"/>
      <c r="E14" s="498"/>
      <c r="F14" s="500"/>
      <c r="G14" s="500"/>
      <c r="H14" s="500"/>
      <c r="I14" s="500"/>
      <c r="J14" s="500"/>
    </row>
    <row r="15" spans="1:10" ht="11.25">
      <c r="A15" s="498"/>
      <c r="B15" s="499"/>
      <c r="C15" s="500"/>
      <c r="D15" s="500"/>
      <c r="E15" s="498"/>
      <c r="F15" s="500"/>
      <c r="G15" s="500"/>
      <c r="H15" s="500"/>
      <c r="I15" s="500"/>
      <c r="J15" s="500"/>
    </row>
    <row r="16" spans="1:10" ht="11.25">
      <c r="A16" s="498"/>
      <c r="B16" s="515"/>
      <c r="C16" s="500"/>
      <c r="D16" s="500"/>
      <c r="E16" s="498"/>
      <c r="F16" s="502"/>
      <c r="G16" s="498"/>
      <c r="H16" s="498"/>
      <c r="I16" s="498"/>
      <c r="J16" s="500"/>
    </row>
    <row r="17" spans="1:10" ht="11.25">
      <c r="A17" s="498"/>
      <c r="B17" s="499"/>
      <c r="C17" s="500"/>
      <c r="D17" s="500"/>
      <c r="E17" s="498"/>
      <c r="F17" s="500"/>
      <c r="G17" s="500"/>
      <c r="H17" s="500"/>
      <c r="I17" s="500"/>
      <c r="J17" s="500"/>
    </row>
  </sheetData>
  <sheetProtection/>
  <hyperlinks>
    <hyperlink ref="A1" location="Links_" display="Links"/>
  </hyperlinks>
  <printOptions/>
  <pageMargins left="0.7" right="0.7" top="0.75" bottom="0.75" header="0.3" footer="0.3"/>
  <pageSetup orientation="portrait" paperSize="9" r:id="rId1"/>
</worksheet>
</file>

<file path=xl/worksheets/sheet36.xml><?xml version="1.0" encoding="utf-8"?>
<worksheet xmlns="http://schemas.openxmlformats.org/spreadsheetml/2006/main" xmlns:r="http://schemas.openxmlformats.org/officeDocument/2006/relationships">
  <sheetPr>
    <tabColor theme="3"/>
  </sheetPr>
  <dimension ref="A1:I4"/>
  <sheetViews>
    <sheetView zoomScalePageLayoutView="0" workbookViewId="0" topLeftCell="A1">
      <selection activeCell="A1" sqref="A1"/>
    </sheetView>
  </sheetViews>
  <sheetFormatPr defaultColWidth="8.796875" defaultRowHeight="14.25"/>
  <cols>
    <col min="1" max="1" width="3.8984375" style="481" bestFit="1" customWidth="1"/>
    <col min="2" max="2" width="15.5" style="598" bestFit="1" customWidth="1"/>
    <col min="3" max="3" width="11.59765625" style="598" bestFit="1" customWidth="1"/>
    <col min="4" max="4" width="4.19921875" style="598" bestFit="1" customWidth="1"/>
    <col min="5" max="5" width="5.09765625" style="598" bestFit="1" customWidth="1"/>
    <col min="6" max="6" width="6" style="481" bestFit="1" customWidth="1"/>
    <col min="7" max="7" width="6.3984375" style="481" bestFit="1" customWidth="1"/>
    <col min="8" max="8" width="6.09765625" style="598" bestFit="1" customWidth="1"/>
    <col min="9" max="9" width="44" style="598" bestFit="1" customWidth="1"/>
    <col min="10" max="16384" width="9" style="598" customWidth="1"/>
  </cols>
  <sheetData>
    <row r="1" spans="1:9" s="596" customFormat="1" ht="11.25">
      <c r="A1" s="600" t="s">
        <v>1582</v>
      </c>
      <c r="B1" s="606" t="s">
        <v>1481</v>
      </c>
      <c r="C1" s="604" t="s">
        <v>1234</v>
      </c>
      <c r="D1" s="603" t="s">
        <v>822</v>
      </c>
      <c r="E1" s="603" t="s">
        <v>1361</v>
      </c>
      <c r="F1" s="604" t="s">
        <v>1216</v>
      </c>
      <c r="G1" s="604" t="s">
        <v>1237</v>
      </c>
      <c r="H1" s="604" t="s">
        <v>1217</v>
      </c>
      <c r="I1" s="604" t="s">
        <v>497</v>
      </c>
    </row>
    <row r="2" spans="1:9" ht="11.25">
      <c r="A2" s="462"/>
      <c r="B2" s="597" t="s">
        <v>675</v>
      </c>
      <c r="C2" s="527" t="s">
        <v>1231</v>
      </c>
      <c r="D2" s="461" t="s">
        <v>1301</v>
      </c>
      <c r="E2" s="462" t="str">
        <f>CONCATENATE("dim_",D2)</f>
        <v>dim_RS</v>
      </c>
      <c r="F2" s="461" t="s">
        <v>1224</v>
      </c>
      <c r="G2" s="462" t="s">
        <v>1219</v>
      </c>
      <c r="H2" s="462"/>
      <c r="I2" s="462"/>
    </row>
    <row r="3" spans="1:9" ht="11.25">
      <c r="A3" s="462">
        <v>1</v>
      </c>
      <c r="B3" s="597" t="s">
        <v>347</v>
      </c>
      <c r="C3" s="527" t="s">
        <v>1232</v>
      </c>
      <c r="D3" s="462" t="s">
        <v>1070</v>
      </c>
      <c r="E3" s="462" t="str">
        <f>CONCATENATE("rs_",D3)</f>
        <v>rs_x1</v>
      </c>
      <c r="F3" s="462" t="s">
        <v>1224</v>
      </c>
      <c r="G3" s="462" t="s">
        <v>1235</v>
      </c>
      <c r="H3" s="597"/>
      <c r="I3" s="597" t="s">
        <v>1239</v>
      </c>
    </row>
    <row r="4" spans="1:9" ht="11.25">
      <c r="A4" s="462">
        <v>2</v>
      </c>
      <c r="B4" s="597" t="s">
        <v>289</v>
      </c>
      <c r="C4" s="527" t="s">
        <v>1233</v>
      </c>
      <c r="D4" s="462" t="s">
        <v>1071</v>
      </c>
      <c r="E4" s="462" t="str">
        <f>CONCATENATE("rs_",D4)</f>
        <v>rs_x2</v>
      </c>
      <c r="F4" s="462" t="s">
        <v>1224</v>
      </c>
      <c r="G4" s="462" t="s">
        <v>1235</v>
      </c>
      <c r="H4" s="597"/>
      <c r="I4" s="597"/>
    </row>
  </sheetData>
  <sheetProtection/>
  <dataValidations count="1">
    <dataValidation type="list" allowBlank="1" showInputMessage="1" showErrorMessage="1" sqref="C2:C4">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rgb="FF92D050"/>
  </sheetPr>
  <dimension ref="A1:J21"/>
  <sheetViews>
    <sheetView zoomScalePageLayoutView="0" workbookViewId="0" topLeftCell="A1">
      <selection activeCell="H2" sqref="H2"/>
    </sheetView>
  </sheetViews>
  <sheetFormatPr defaultColWidth="8.796875" defaultRowHeight="14.25"/>
  <cols>
    <col min="1" max="1" width="7.19921875" style="457" bestFit="1" customWidth="1"/>
    <col min="2" max="2" width="31.3984375" style="449" bestFit="1" customWidth="1"/>
    <col min="3" max="3" width="6" style="449" bestFit="1" customWidth="1"/>
    <col min="4" max="4" width="6.5" style="449" bestFit="1" customWidth="1"/>
    <col min="5" max="5" width="4" style="449" bestFit="1" customWidth="1"/>
    <col min="6" max="6" width="10.3984375" style="449" bestFit="1" customWidth="1"/>
    <col min="7" max="7" width="5.09765625" style="449" bestFit="1" customWidth="1"/>
    <col min="8" max="8" width="6.5" style="449" bestFit="1" customWidth="1"/>
    <col min="9" max="9" width="6.59765625" style="449" bestFit="1" customWidth="1"/>
    <col min="10" max="10" width="17.8984375" style="449" bestFit="1" customWidth="1"/>
    <col min="11" max="16384" width="9" style="449" customWidth="1"/>
  </cols>
  <sheetData>
    <row r="1" spans="1:10" ht="11.25">
      <c r="A1" s="653" t="s">
        <v>1582</v>
      </c>
      <c r="B1" s="609" t="s">
        <v>1462</v>
      </c>
      <c r="C1" s="609" t="s">
        <v>1356</v>
      </c>
      <c r="D1" s="609" t="s">
        <v>1357</v>
      </c>
      <c r="E1" s="609" t="s">
        <v>1341</v>
      </c>
      <c r="F1" s="610" t="s">
        <v>1358</v>
      </c>
      <c r="G1" s="609" t="s">
        <v>1355</v>
      </c>
      <c r="H1" s="609" t="s">
        <v>427</v>
      </c>
      <c r="I1" s="609" t="s">
        <v>497</v>
      </c>
      <c r="J1" s="609" t="s">
        <v>1538</v>
      </c>
    </row>
    <row r="2" spans="1:10" ht="11.25">
      <c r="A2" s="654" t="s">
        <v>1823</v>
      </c>
      <c r="B2" s="686" t="s">
        <v>1787</v>
      </c>
      <c r="C2" s="685"/>
      <c r="D2" s="685"/>
      <c r="E2" s="651"/>
      <c r="F2" s="686"/>
      <c r="G2" s="685"/>
      <c r="H2" s="684"/>
      <c r="I2" s="685"/>
      <c r="J2" s="683" t="s">
        <v>1695</v>
      </c>
    </row>
    <row r="3" spans="1:10" ht="11.25">
      <c r="A3" s="451" t="str">
        <f>VLOOKUP(F3,RS!$B$2:$U$50,4,FALSE)</f>
        <v>dim_RS</v>
      </c>
      <c r="B3" s="450" t="s">
        <v>675</v>
      </c>
      <c r="C3" s="448"/>
      <c r="D3" s="448"/>
      <c r="E3" s="490">
        <v>0</v>
      </c>
      <c r="F3" s="450" t="s">
        <v>675</v>
      </c>
      <c r="G3" s="448"/>
      <c r="H3" s="452"/>
      <c r="I3" s="452"/>
      <c r="J3" s="452"/>
    </row>
    <row r="4" spans="1:10" ht="11.25">
      <c r="A4" s="451" t="str">
        <f>VLOOKUP(F4,RS!$B$2:$U$50,4,FALSE)</f>
        <v>rs_x1</v>
      </c>
      <c r="B4" s="454" t="s">
        <v>347</v>
      </c>
      <c r="C4" s="452"/>
      <c r="D4" s="452"/>
      <c r="E4" s="491">
        <v>1</v>
      </c>
      <c r="F4" s="453" t="s">
        <v>347</v>
      </c>
      <c r="G4" s="451"/>
      <c r="H4" s="452"/>
      <c r="I4" s="451"/>
      <c r="J4" s="452"/>
    </row>
    <row r="5" spans="1:10" ht="11.25">
      <c r="A5" s="451" t="str">
        <f>VLOOKUP(F5,RS!$B$2:$U$50,4,FALSE)</f>
        <v>rs_x2</v>
      </c>
      <c r="B5" s="454" t="s">
        <v>289</v>
      </c>
      <c r="C5" s="452"/>
      <c r="D5" s="452"/>
      <c r="E5" s="491">
        <v>1</v>
      </c>
      <c r="F5" s="453" t="s">
        <v>289</v>
      </c>
      <c r="G5" s="451"/>
      <c r="H5" s="451"/>
      <c r="I5" s="451"/>
      <c r="J5" s="452"/>
    </row>
    <row r="6" spans="1:10" ht="11.25">
      <c r="A6" s="498"/>
      <c r="B6" s="499"/>
      <c r="C6" s="500"/>
      <c r="D6" s="500"/>
      <c r="E6" s="501"/>
      <c r="F6" s="502"/>
      <c r="G6" s="498"/>
      <c r="H6" s="498"/>
      <c r="I6" s="498"/>
      <c r="J6" s="500"/>
    </row>
    <row r="7" spans="1:10" ht="11.25">
      <c r="A7" s="498"/>
      <c r="B7" s="499"/>
      <c r="C7" s="500"/>
      <c r="D7" s="500"/>
      <c r="E7" s="501"/>
      <c r="F7" s="502"/>
      <c r="G7" s="498"/>
      <c r="H7" s="498"/>
      <c r="I7" s="498"/>
      <c r="J7" s="500"/>
    </row>
    <row r="8" spans="1:10" ht="11.25">
      <c r="A8" s="498"/>
      <c r="B8" s="499"/>
      <c r="C8" s="500"/>
      <c r="D8" s="500"/>
      <c r="E8" s="503"/>
      <c r="F8" s="500"/>
      <c r="G8" s="500"/>
      <c r="H8" s="500"/>
      <c r="I8" s="500"/>
      <c r="J8" s="500"/>
    </row>
    <row r="9" spans="1:10" ht="11.25">
      <c r="A9" s="498"/>
      <c r="B9" s="504"/>
      <c r="C9" s="500"/>
      <c r="D9" s="500"/>
      <c r="E9" s="503"/>
      <c r="F9" s="500"/>
      <c r="G9" s="500"/>
      <c r="H9" s="500"/>
      <c r="I9" s="500"/>
      <c r="J9" s="500"/>
    </row>
    <row r="10" spans="1:10" ht="11.25">
      <c r="A10" s="498"/>
      <c r="B10" s="505"/>
      <c r="C10" s="506"/>
      <c r="D10" s="506"/>
      <c r="E10" s="507"/>
      <c r="F10" s="508"/>
      <c r="G10" s="506"/>
      <c r="H10" s="506"/>
      <c r="I10" s="506"/>
      <c r="J10" s="506"/>
    </row>
    <row r="11" spans="1:10" ht="11.25">
      <c r="A11" s="498"/>
      <c r="B11" s="499"/>
      <c r="C11" s="500"/>
      <c r="D11" s="500"/>
      <c r="E11" s="503"/>
      <c r="F11" s="509"/>
      <c r="G11" s="498"/>
      <c r="H11" s="498"/>
      <c r="I11" s="498"/>
      <c r="J11" s="500"/>
    </row>
    <row r="12" spans="1:10" ht="11.25">
      <c r="A12" s="498"/>
      <c r="B12" s="504"/>
      <c r="C12" s="500"/>
      <c r="D12" s="500"/>
      <c r="E12" s="503"/>
      <c r="F12" s="509"/>
      <c r="G12" s="498"/>
      <c r="H12" s="498"/>
      <c r="I12" s="498"/>
      <c r="J12" s="500"/>
    </row>
    <row r="13" spans="1:10" ht="11.25">
      <c r="A13" s="498"/>
      <c r="B13" s="504"/>
      <c r="C13" s="500"/>
      <c r="D13" s="500"/>
      <c r="E13" s="503"/>
      <c r="F13" s="500"/>
      <c r="G13" s="500"/>
      <c r="H13" s="500"/>
      <c r="I13" s="500"/>
      <c r="J13" s="500"/>
    </row>
    <row r="14" spans="1:10" ht="11.25">
      <c r="A14" s="689"/>
      <c r="B14" s="508"/>
      <c r="C14" s="511"/>
      <c r="D14" s="511"/>
      <c r="E14" s="512"/>
      <c r="F14" s="513"/>
      <c r="G14" s="511"/>
      <c r="H14" s="511"/>
      <c r="I14" s="511"/>
      <c r="J14" s="500"/>
    </row>
    <row r="15" spans="1:10" ht="11.25">
      <c r="A15" s="498"/>
      <c r="B15" s="508"/>
      <c r="C15" s="511"/>
      <c r="D15" s="511"/>
      <c r="E15" s="514"/>
      <c r="F15" s="508"/>
      <c r="G15" s="511"/>
      <c r="H15" s="500"/>
      <c r="I15" s="500"/>
      <c r="J15" s="500"/>
    </row>
    <row r="16" spans="1:10" ht="11.25">
      <c r="A16" s="498"/>
      <c r="B16" s="515"/>
      <c r="C16" s="500"/>
      <c r="D16" s="500"/>
      <c r="E16" s="500"/>
      <c r="F16" s="500"/>
      <c r="G16" s="500"/>
      <c r="H16" s="500"/>
      <c r="I16" s="500"/>
      <c r="J16" s="500"/>
    </row>
    <row r="17" spans="1:10" ht="11.25">
      <c r="A17" s="498"/>
      <c r="B17" s="499"/>
      <c r="C17" s="500"/>
      <c r="D17" s="500"/>
      <c r="E17" s="500"/>
      <c r="F17" s="500"/>
      <c r="G17" s="500"/>
      <c r="H17" s="500"/>
      <c r="I17" s="500"/>
      <c r="J17" s="500"/>
    </row>
    <row r="18" spans="1:10" ht="11.25">
      <c r="A18" s="498"/>
      <c r="B18" s="499"/>
      <c r="C18" s="500"/>
      <c r="D18" s="500"/>
      <c r="E18" s="500"/>
      <c r="F18" s="500"/>
      <c r="G18" s="500"/>
      <c r="H18" s="500"/>
      <c r="I18" s="500"/>
      <c r="J18" s="500"/>
    </row>
    <row r="19" spans="1:10" ht="11.25">
      <c r="A19" s="498"/>
      <c r="B19" s="515"/>
      <c r="C19" s="500"/>
      <c r="D19" s="500"/>
      <c r="E19" s="500"/>
      <c r="F19" s="500"/>
      <c r="G19" s="500"/>
      <c r="H19" s="500"/>
      <c r="I19" s="500"/>
      <c r="J19" s="500"/>
    </row>
    <row r="20" spans="1:10" ht="11.25">
      <c r="A20" s="498"/>
      <c r="B20" s="499"/>
      <c r="C20" s="500"/>
      <c r="D20" s="500"/>
      <c r="E20" s="500"/>
      <c r="F20" s="500"/>
      <c r="G20" s="500"/>
      <c r="H20" s="500"/>
      <c r="I20" s="500"/>
      <c r="J20" s="500"/>
    </row>
    <row r="21" spans="1:10" ht="11.25">
      <c r="A21" s="498"/>
      <c r="B21" s="499"/>
      <c r="C21" s="500"/>
      <c r="D21" s="500"/>
      <c r="E21" s="500"/>
      <c r="F21" s="500"/>
      <c r="G21" s="500"/>
      <c r="H21" s="500"/>
      <c r="I21" s="500"/>
      <c r="J21" s="500"/>
    </row>
  </sheetData>
  <sheetProtection/>
  <hyperlinks>
    <hyperlink ref="A1" location="Links_" display="Links"/>
  </hyperlinks>
  <printOptions/>
  <pageMargins left="0.7" right="0.7" top="0.75" bottom="0.75" header="0.3" footer="0.3"/>
  <pageSetup orientation="portrait" paperSize="9" r:id="rId1"/>
</worksheet>
</file>

<file path=xl/worksheets/sheet38.xml><?xml version="1.0" encoding="utf-8"?>
<worksheet xmlns="http://schemas.openxmlformats.org/spreadsheetml/2006/main" xmlns:r="http://schemas.openxmlformats.org/officeDocument/2006/relationships">
  <sheetPr>
    <tabColor theme="3"/>
  </sheetPr>
  <dimension ref="A1:I13"/>
  <sheetViews>
    <sheetView zoomScalePageLayoutView="0" workbookViewId="0" topLeftCell="A1">
      <selection activeCell="A1" sqref="A1"/>
    </sheetView>
  </sheetViews>
  <sheetFormatPr defaultColWidth="8.796875" defaultRowHeight="14.25"/>
  <cols>
    <col min="1" max="1" width="3.8984375" style="485" bestFit="1" customWidth="1"/>
    <col min="2" max="2" width="39.19921875" style="485" bestFit="1" customWidth="1"/>
    <col min="3" max="3" width="11.59765625" style="486" bestFit="1" customWidth="1"/>
    <col min="4" max="4" width="4.19921875" style="486" bestFit="1" customWidth="1"/>
    <col min="5" max="5" width="5.09765625" style="486" bestFit="1" customWidth="1"/>
    <col min="6" max="6" width="6" style="485" bestFit="1" customWidth="1"/>
    <col min="7" max="7" width="6.3984375" style="485" bestFit="1" customWidth="1"/>
    <col min="8" max="8" width="6.09765625" style="485" bestFit="1" customWidth="1"/>
    <col min="9" max="9" width="6.59765625" style="485" bestFit="1" customWidth="1"/>
    <col min="10" max="16384" width="9" style="485" customWidth="1"/>
  </cols>
  <sheetData>
    <row r="1" spans="1:9" s="516" customFormat="1" ht="11.25">
      <c r="A1" s="600" t="s">
        <v>1582</v>
      </c>
      <c r="B1" s="603" t="s">
        <v>1482</v>
      </c>
      <c r="C1" s="604" t="s">
        <v>1234</v>
      </c>
      <c r="D1" s="603" t="s">
        <v>822</v>
      </c>
      <c r="E1" s="603" t="s">
        <v>1361</v>
      </c>
      <c r="F1" s="604" t="s">
        <v>1216</v>
      </c>
      <c r="G1" s="604" t="s">
        <v>1237</v>
      </c>
      <c r="H1" s="604" t="s">
        <v>1217</v>
      </c>
      <c r="I1" s="604" t="s">
        <v>497</v>
      </c>
    </row>
    <row r="2" spans="1:9" s="486" customFormat="1" ht="11.25">
      <c r="A2" s="483"/>
      <c r="B2" s="484" t="s">
        <v>664</v>
      </c>
      <c r="C2" s="460" t="s">
        <v>1231</v>
      </c>
      <c r="D2" s="483" t="s">
        <v>312</v>
      </c>
      <c r="E2" s="462" t="str">
        <f>CONCATENATE("dim_",D2)</f>
        <v>dim_RT</v>
      </c>
      <c r="F2" s="461" t="s">
        <v>1224</v>
      </c>
      <c r="G2" s="462" t="s">
        <v>1219</v>
      </c>
      <c r="H2" s="462"/>
      <c r="I2" s="462"/>
    </row>
    <row r="3" spans="1:9" s="486" customFormat="1" ht="11.25">
      <c r="A3" s="483">
        <v>0</v>
      </c>
      <c r="B3" s="484" t="s">
        <v>868</v>
      </c>
      <c r="C3" s="460" t="s">
        <v>1232</v>
      </c>
      <c r="D3" s="483" t="s">
        <v>1069</v>
      </c>
      <c r="E3" s="462" t="str">
        <f>CONCATENATE("rt_",D3)</f>
        <v>rt_x0</v>
      </c>
      <c r="F3" s="461" t="s">
        <v>1224</v>
      </c>
      <c r="G3" s="462" t="s">
        <v>1235</v>
      </c>
      <c r="H3" s="484"/>
      <c r="I3" s="483"/>
    </row>
    <row r="4" spans="1:9" s="486" customFormat="1" ht="11.25">
      <c r="A4" s="483">
        <v>1</v>
      </c>
      <c r="B4" s="487" t="s">
        <v>1015</v>
      </c>
      <c r="C4" s="460" t="s">
        <v>1233</v>
      </c>
      <c r="D4" s="483" t="s">
        <v>1070</v>
      </c>
      <c r="E4" s="462" t="str">
        <f aca="true" t="shared" si="0" ref="E4:E13">CONCATENATE("rt_",D4)</f>
        <v>rt_x1</v>
      </c>
      <c r="F4" s="461" t="s">
        <v>1224</v>
      </c>
      <c r="G4" s="462" t="s">
        <v>1235</v>
      </c>
      <c r="H4" s="484"/>
      <c r="I4" s="483"/>
    </row>
    <row r="5" spans="1:9" s="486" customFormat="1" ht="11.25">
      <c r="A5" s="483">
        <v>2</v>
      </c>
      <c r="B5" s="487" t="s">
        <v>1016</v>
      </c>
      <c r="C5" s="460" t="s">
        <v>1233</v>
      </c>
      <c r="D5" s="483" t="s">
        <v>1071</v>
      </c>
      <c r="E5" s="462" t="str">
        <f t="shared" si="0"/>
        <v>rt_x2</v>
      </c>
      <c r="F5" s="461" t="s">
        <v>1224</v>
      </c>
      <c r="G5" s="462" t="s">
        <v>1235</v>
      </c>
      <c r="H5" s="484"/>
      <c r="I5" s="483"/>
    </row>
    <row r="6" spans="1:9" s="486" customFormat="1" ht="11.25">
      <c r="A6" s="483">
        <v>3</v>
      </c>
      <c r="B6" s="487" t="s">
        <v>1017</v>
      </c>
      <c r="C6" s="460" t="s">
        <v>1233</v>
      </c>
      <c r="D6" s="483" t="s">
        <v>1072</v>
      </c>
      <c r="E6" s="462" t="str">
        <f t="shared" si="0"/>
        <v>rt_x3</v>
      </c>
      <c r="F6" s="461" t="s">
        <v>1224</v>
      </c>
      <c r="G6" s="462" t="s">
        <v>1235</v>
      </c>
      <c r="H6" s="484"/>
      <c r="I6" s="483"/>
    </row>
    <row r="7" spans="1:9" s="486" customFormat="1" ht="11.25">
      <c r="A7" s="483">
        <v>4</v>
      </c>
      <c r="B7" s="487" t="s">
        <v>1018</v>
      </c>
      <c r="C7" s="460" t="s">
        <v>1233</v>
      </c>
      <c r="D7" s="483" t="s">
        <v>1073</v>
      </c>
      <c r="E7" s="462" t="str">
        <f t="shared" si="0"/>
        <v>rt_x4</v>
      </c>
      <c r="F7" s="461" t="s">
        <v>1224</v>
      </c>
      <c r="G7" s="462" t="s">
        <v>1235</v>
      </c>
      <c r="H7" s="484"/>
      <c r="I7" s="483"/>
    </row>
    <row r="8" spans="1:9" s="486" customFormat="1" ht="11.25">
      <c r="A8" s="483">
        <v>5</v>
      </c>
      <c r="B8" s="487" t="s">
        <v>68</v>
      </c>
      <c r="C8" s="460" t="s">
        <v>1233</v>
      </c>
      <c r="D8" s="483" t="s">
        <v>1074</v>
      </c>
      <c r="E8" s="462" t="str">
        <f t="shared" si="0"/>
        <v>rt_x5</v>
      </c>
      <c r="F8" s="461" t="s">
        <v>1224</v>
      </c>
      <c r="G8" s="462" t="s">
        <v>1235</v>
      </c>
      <c r="H8" s="484"/>
      <c r="I8" s="483"/>
    </row>
    <row r="9" spans="1:9" s="486" customFormat="1" ht="11.25">
      <c r="A9" s="483">
        <v>6</v>
      </c>
      <c r="B9" s="487" t="s">
        <v>69</v>
      </c>
      <c r="C9" s="460" t="s">
        <v>1233</v>
      </c>
      <c r="D9" s="483" t="s">
        <v>1075</v>
      </c>
      <c r="E9" s="462" t="str">
        <f t="shared" si="0"/>
        <v>rt_x6</v>
      </c>
      <c r="F9" s="461" t="s">
        <v>1224</v>
      </c>
      <c r="G9" s="462" t="s">
        <v>1235</v>
      </c>
      <c r="H9" s="484"/>
      <c r="I9" s="483"/>
    </row>
    <row r="10" spans="1:9" s="486" customFormat="1" ht="11.25">
      <c r="A10" s="483">
        <v>7</v>
      </c>
      <c r="B10" s="487" t="s">
        <v>70</v>
      </c>
      <c r="C10" s="460" t="s">
        <v>1233</v>
      </c>
      <c r="D10" s="483" t="s">
        <v>1076</v>
      </c>
      <c r="E10" s="462" t="str">
        <f t="shared" si="0"/>
        <v>rt_x7</v>
      </c>
      <c r="F10" s="461" t="s">
        <v>1224</v>
      </c>
      <c r="G10" s="462" t="s">
        <v>1235</v>
      </c>
      <c r="H10" s="484"/>
      <c r="I10" s="483"/>
    </row>
    <row r="11" spans="1:9" s="486" customFormat="1" ht="11.25">
      <c r="A11" s="483">
        <v>8</v>
      </c>
      <c r="B11" s="487" t="s">
        <v>419</v>
      </c>
      <c r="C11" s="460" t="s">
        <v>1233</v>
      </c>
      <c r="D11" s="483" t="s">
        <v>1077</v>
      </c>
      <c r="E11" s="462" t="str">
        <f t="shared" si="0"/>
        <v>rt_x8</v>
      </c>
      <c r="F11" s="461" t="s">
        <v>1224</v>
      </c>
      <c r="G11" s="462" t="s">
        <v>1235</v>
      </c>
      <c r="H11" s="484"/>
      <c r="I11" s="483"/>
    </row>
    <row r="12" spans="1:9" s="486" customFormat="1" ht="11.25">
      <c r="A12" s="483">
        <v>9</v>
      </c>
      <c r="B12" s="487" t="s">
        <v>1019</v>
      </c>
      <c r="C12" s="460" t="s">
        <v>1233</v>
      </c>
      <c r="D12" s="483" t="s">
        <v>1078</v>
      </c>
      <c r="E12" s="462" t="str">
        <f t="shared" si="0"/>
        <v>rt_x9</v>
      </c>
      <c r="F12" s="461" t="s">
        <v>1224</v>
      </c>
      <c r="G12" s="462" t="s">
        <v>1235</v>
      </c>
      <c r="H12" s="484"/>
      <c r="I12" s="483"/>
    </row>
    <row r="13" spans="1:9" s="486" customFormat="1" ht="11.25">
      <c r="A13" s="483">
        <v>10</v>
      </c>
      <c r="B13" s="487" t="s">
        <v>1393</v>
      </c>
      <c r="C13" s="460" t="s">
        <v>1233</v>
      </c>
      <c r="D13" s="483" t="s">
        <v>1079</v>
      </c>
      <c r="E13" s="462" t="str">
        <f t="shared" si="0"/>
        <v>rt_x10</v>
      </c>
      <c r="F13" s="461" t="s">
        <v>1224</v>
      </c>
      <c r="G13" s="462" t="s">
        <v>1235</v>
      </c>
      <c r="H13" s="484"/>
      <c r="I13" s="483"/>
    </row>
  </sheetData>
  <sheetProtection/>
  <dataValidations count="1">
    <dataValidation type="list" allowBlank="1" showInputMessage="1" showErrorMessage="1" sqref="C2:C13">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scale="77" r:id="rId1"/>
</worksheet>
</file>

<file path=xl/worksheets/sheet39.xml><?xml version="1.0" encoding="utf-8"?>
<worksheet xmlns="http://schemas.openxmlformats.org/spreadsheetml/2006/main" xmlns:r="http://schemas.openxmlformats.org/officeDocument/2006/relationships">
  <sheetPr>
    <tabColor rgb="FF92D050"/>
  </sheetPr>
  <dimension ref="A1:J23"/>
  <sheetViews>
    <sheetView zoomScalePageLayoutView="0" workbookViewId="0" topLeftCell="A1">
      <selection activeCell="H2" sqref="H2:H15"/>
    </sheetView>
  </sheetViews>
  <sheetFormatPr defaultColWidth="8.796875" defaultRowHeight="14.25"/>
  <cols>
    <col min="1" max="1" width="7.19921875" style="457" bestFit="1" customWidth="1"/>
    <col min="2" max="2" width="33.59765625" style="449" bestFit="1" customWidth="1"/>
    <col min="3" max="3" width="6" style="449" bestFit="1" customWidth="1"/>
    <col min="4" max="4" width="6.5" style="449" bestFit="1" customWidth="1"/>
    <col min="5" max="5" width="4" style="457" bestFit="1" customWidth="1"/>
    <col min="6" max="6" width="39.19921875" style="449" bestFit="1" customWidth="1"/>
    <col min="7" max="7" width="5.09765625" style="449" bestFit="1" customWidth="1"/>
    <col min="8" max="8" width="6.69921875" style="449" bestFit="1" customWidth="1"/>
    <col min="9" max="9" width="18.59765625" style="449" bestFit="1" customWidth="1"/>
    <col min="10" max="10" width="21.19921875" style="449" bestFit="1" customWidth="1"/>
    <col min="11" max="16384" width="9" style="449" customWidth="1"/>
  </cols>
  <sheetData>
    <row r="1" spans="1:10" ht="11.25">
      <c r="A1" s="653" t="s">
        <v>1582</v>
      </c>
      <c r="B1" s="609" t="s">
        <v>1467</v>
      </c>
      <c r="C1" s="609" t="s">
        <v>1356</v>
      </c>
      <c r="D1" s="609" t="s">
        <v>1357</v>
      </c>
      <c r="E1" s="609" t="s">
        <v>1341</v>
      </c>
      <c r="F1" s="610" t="s">
        <v>1358</v>
      </c>
      <c r="G1" s="609" t="s">
        <v>1355</v>
      </c>
      <c r="H1" s="609" t="s">
        <v>427</v>
      </c>
      <c r="I1" s="609" t="s">
        <v>497</v>
      </c>
      <c r="J1" s="609" t="s">
        <v>1538</v>
      </c>
    </row>
    <row r="2" spans="1:10" ht="11.25">
      <c r="A2" s="654" t="s">
        <v>1824</v>
      </c>
      <c r="B2" s="686" t="s">
        <v>1788</v>
      </c>
      <c r="C2" s="685"/>
      <c r="D2" s="685"/>
      <c r="E2" s="685"/>
      <c r="F2" s="686"/>
      <c r="G2" s="685"/>
      <c r="H2" s="684"/>
      <c r="I2" s="684"/>
      <c r="J2" s="683" t="s">
        <v>1696</v>
      </c>
    </row>
    <row r="3" spans="1:10" ht="11.25">
      <c r="A3" s="451" t="str">
        <f>VLOOKUP(F3,RT!$B$2:$L$50,4,FALSE)</f>
        <v>dim_RT</v>
      </c>
      <c r="B3" s="453" t="s">
        <v>1390</v>
      </c>
      <c r="C3" s="452"/>
      <c r="D3" s="452"/>
      <c r="E3" s="451">
        <v>0</v>
      </c>
      <c r="F3" s="453" t="s">
        <v>664</v>
      </c>
      <c r="G3" s="451"/>
      <c r="H3" s="452"/>
      <c r="I3" s="452"/>
      <c r="J3" s="452"/>
    </row>
    <row r="4" spans="1:10" ht="11.25">
      <c r="A4" s="451" t="str">
        <f>VLOOKUP(F4,RT!$B$2:$L$50,4,FALSE)</f>
        <v>rt_x0</v>
      </c>
      <c r="B4" s="454" t="s">
        <v>868</v>
      </c>
      <c r="C4" s="452"/>
      <c r="D4" s="452"/>
      <c r="E4" s="451">
        <v>1</v>
      </c>
      <c r="F4" s="453" t="s">
        <v>868</v>
      </c>
      <c r="G4" s="451" t="s">
        <v>1359</v>
      </c>
      <c r="H4" s="451"/>
      <c r="I4" s="451"/>
      <c r="J4" s="452"/>
    </row>
    <row r="5" spans="1:10" ht="11.25">
      <c r="A5" s="451" t="str">
        <f>VLOOKUP(F5,RT!$B$2:$L$50,4,FALSE)</f>
        <v>rt_x1</v>
      </c>
      <c r="B5" s="455" t="s">
        <v>57</v>
      </c>
      <c r="C5" s="452"/>
      <c r="D5" s="452"/>
      <c r="E5" s="451">
        <v>2</v>
      </c>
      <c r="F5" s="456" t="s">
        <v>1015</v>
      </c>
      <c r="G5" s="451"/>
      <c r="H5" s="451"/>
      <c r="I5" s="451"/>
      <c r="J5" s="452"/>
    </row>
    <row r="6" spans="1:10" ht="11.25">
      <c r="A6" s="451" t="str">
        <f>VLOOKUP(F6,RT!$B$2:$L$50,4,FALSE)</f>
        <v>rt_x2</v>
      </c>
      <c r="B6" s="455" t="s">
        <v>58</v>
      </c>
      <c r="C6" s="452"/>
      <c r="D6" s="452"/>
      <c r="E6" s="451">
        <v>2</v>
      </c>
      <c r="F6" s="456" t="s">
        <v>1016</v>
      </c>
      <c r="G6" s="451"/>
      <c r="H6" s="451"/>
      <c r="I6" s="451"/>
      <c r="J6" s="452"/>
    </row>
    <row r="7" spans="1:10" ht="11.25">
      <c r="A7" s="451" t="str">
        <f>VLOOKUP(F7,RT!$B$2:$L$50,4,FALSE)</f>
        <v>rt_x3</v>
      </c>
      <c r="B7" s="455" t="s">
        <v>59</v>
      </c>
      <c r="C7" s="452"/>
      <c r="D7" s="452"/>
      <c r="E7" s="451">
        <v>2</v>
      </c>
      <c r="F7" s="456" t="s">
        <v>1017</v>
      </c>
      <c r="G7" s="451"/>
      <c r="H7" s="451"/>
      <c r="I7" s="451"/>
      <c r="J7" s="452"/>
    </row>
    <row r="8" spans="1:10" ht="11.25">
      <c r="A8" s="451" t="str">
        <f>VLOOKUP(F8,RT!$B$2:$L$50,4,FALSE)</f>
        <v>rt_x4</v>
      </c>
      <c r="B8" s="455" t="s">
        <v>60</v>
      </c>
      <c r="C8" s="452"/>
      <c r="D8" s="452"/>
      <c r="E8" s="451">
        <v>2</v>
      </c>
      <c r="F8" s="452" t="s">
        <v>1018</v>
      </c>
      <c r="G8" s="452"/>
      <c r="H8" s="452"/>
      <c r="I8" s="452"/>
      <c r="J8" s="452"/>
    </row>
    <row r="9" spans="1:10" ht="11.25">
      <c r="A9" s="451" t="str">
        <f>VLOOKUP(F9,RT!$B$2:$L$50,4,FALSE)</f>
        <v>rt_x5</v>
      </c>
      <c r="B9" s="467" t="s">
        <v>68</v>
      </c>
      <c r="C9" s="452"/>
      <c r="D9" s="452"/>
      <c r="E9" s="451">
        <v>3</v>
      </c>
      <c r="F9" s="452" t="s">
        <v>68</v>
      </c>
      <c r="G9" s="452"/>
      <c r="H9" s="452"/>
      <c r="I9" s="452"/>
      <c r="J9" s="452"/>
    </row>
    <row r="10" spans="1:10" ht="11.25">
      <c r="A10" s="451" t="str">
        <f>VLOOKUP(F10,RT!$B$2:$L$50,4,FALSE)</f>
        <v>rt_x6</v>
      </c>
      <c r="B10" s="493" t="s">
        <v>69</v>
      </c>
      <c r="C10" s="494"/>
      <c r="D10" s="494"/>
      <c r="E10" s="595">
        <v>3</v>
      </c>
      <c r="F10" s="450" t="s">
        <v>69</v>
      </c>
      <c r="G10" s="494"/>
      <c r="H10" s="494"/>
      <c r="I10" s="452"/>
      <c r="J10" s="494"/>
    </row>
    <row r="11" spans="1:10" ht="11.25">
      <c r="A11" s="451" t="str">
        <f>VLOOKUP(F11,RT!$B$2:$L$50,4,FALSE)</f>
        <v>rt_x7</v>
      </c>
      <c r="B11" s="467" t="s">
        <v>70</v>
      </c>
      <c r="C11" s="452"/>
      <c r="D11" s="452"/>
      <c r="E11" s="451">
        <v>3</v>
      </c>
      <c r="F11" s="453" t="s">
        <v>70</v>
      </c>
      <c r="G11" s="451"/>
      <c r="H11" s="451"/>
      <c r="I11" s="452"/>
      <c r="J11" s="452"/>
    </row>
    <row r="12" spans="1:10" ht="11.25">
      <c r="A12" s="451" t="str">
        <f>VLOOKUP(F12,RT!$B$2:$L$50,4,FALSE)</f>
        <v>rt_x8</v>
      </c>
      <c r="B12" s="467" t="s">
        <v>419</v>
      </c>
      <c r="C12" s="452"/>
      <c r="D12" s="452"/>
      <c r="E12" s="451">
        <v>3</v>
      </c>
      <c r="F12" s="453" t="s">
        <v>419</v>
      </c>
      <c r="G12" s="451"/>
      <c r="H12" s="451"/>
      <c r="I12" s="452"/>
      <c r="J12" s="452"/>
    </row>
    <row r="13" spans="1:10" ht="11.25">
      <c r="A13" s="451" t="str">
        <f>VLOOKUP(F13,RT!$B$2:$L$50,4,FALSE)</f>
        <v>rt_x9</v>
      </c>
      <c r="B13" s="455" t="s">
        <v>61</v>
      </c>
      <c r="C13" s="452"/>
      <c r="D13" s="452"/>
      <c r="E13" s="451">
        <v>2</v>
      </c>
      <c r="F13" s="452" t="s">
        <v>1019</v>
      </c>
      <c r="G13" s="452"/>
      <c r="H13" s="452"/>
      <c r="I13" s="452"/>
      <c r="J13" s="452"/>
    </row>
    <row r="14" spans="1:10" ht="11.25">
      <c r="A14" s="451" t="str">
        <f>VLOOKUP(F14,RT!$B$2:$L$50,4,FALSE)</f>
        <v>rt_x10</v>
      </c>
      <c r="B14" s="455" t="s">
        <v>1715</v>
      </c>
      <c r="C14" s="452"/>
      <c r="D14" s="452"/>
      <c r="E14" s="451">
        <v>2</v>
      </c>
      <c r="F14" s="452" t="s">
        <v>1393</v>
      </c>
      <c r="G14" s="452"/>
      <c r="H14" s="452"/>
      <c r="I14" s="452"/>
      <c r="J14" s="452"/>
    </row>
    <row r="15" spans="1:10" ht="11.25">
      <c r="A15" s="654" t="s">
        <v>1825</v>
      </c>
      <c r="B15" s="686" t="s">
        <v>1789</v>
      </c>
      <c r="C15" s="685"/>
      <c r="D15" s="685"/>
      <c r="E15" s="685"/>
      <c r="F15" s="686"/>
      <c r="G15" s="685"/>
      <c r="H15" s="684"/>
      <c r="I15" s="684"/>
      <c r="J15" s="683" t="s">
        <v>1697</v>
      </c>
    </row>
    <row r="16" spans="1:10" ht="11.25">
      <c r="A16" s="451" t="str">
        <f>VLOOKUP(F16,RT!$B$2:$L$50,4,FALSE)</f>
        <v>dim_RT</v>
      </c>
      <c r="B16" s="453" t="s">
        <v>1391</v>
      </c>
      <c r="C16" s="452"/>
      <c r="D16" s="452"/>
      <c r="E16" s="451">
        <v>0</v>
      </c>
      <c r="F16" s="453" t="s">
        <v>664</v>
      </c>
      <c r="G16" s="451"/>
      <c r="H16" s="452"/>
      <c r="I16" s="452"/>
      <c r="J16" s="452"/>
    </row>
    <row r="17" spans="1:10" ht="11.25">
      <c r="A17" s="451" t="str">
        <f>VLOOKUP(F17,RT!$B$2:$L$50,4,FALSE)</f>
        <v>rt_x0</v>
      </c>
      <c r="B17" s="454" t="s">
        <v>868</v>
      </c>
      <c r="C17" s="452"/>
      <c r="D17" s="452"/>
      <c r="E17" s="451">
        <v>1</v>
      </c>
      <c r="F17" s="453" t="s">
        <v>868</v>
      </c>
      <c r="G17" s="451" t="s">
        <v>1359</v>
      </c>
      <c r="H17" s="451"/>
      <c r="I17" s="451"/>
      <c r="J17" s="452"/>
    </row>
    <row r="18" spans="1:10" ht="11.25">
      <c r="A18" s="451" t="str">
        <f>VLOOKUP(F18,RT!$B$2:$L$50,4,FALSE)</f>
        <v>rt_x1</v>
      </c>
      <c r="B18" s="455" t="s">
        <v>1392</v>
      </c>
      <c r="C18" s="452"/>
      <c r="D18" s="452"/>
      <c r="E18" s="451">
        <v>2</v>
      </c>
      <c r="F18" s="456" t="s">
        <v>1015</v>
      </c>
      <c r="G18" s="451"/>
      <c r="H18" s="451"/>
      <c r="I18" s="451"/>
      <c r="J18" s="452"/>
    </row>
    <row r="19" spans="1:10" ht="11.25">
      <c r="A19" s="451" t="str">
        <f>VLOOKUP(F19,RT!$B$2:$L$50,4,FALSE)</f>
        <v>rt_x2</v>
      </c>
      <c r="B19" s="455" t="s">
        <v>137</v>
      </c>
      <c r="C19" s="452"/>
      <c r="D19" s="452"/>
      <c r="E19" s="451">
        <v>2</v>
      </c>
      <c r="F19" s="456" t="s">
        <v>1016</v>
      </c>
      <c r="G19" s="451"/>
      <c r="H19" s="451"/>
      <c r="I19" s="451"/>
      <c r="J19" s="452"/>
    </row>
    <row r="20" spans="1:10" ht="11.25">
      <c r="A20" s="451" t="str">
        <f>VLOOKUP(F20,RT!$B$2:$L$50,4,FALSE)</f>
        <v>rt_x3</v>
      </c>
      <c r="B20" s="455" t="s">
        <v>140</v>
      </c>
      <c r="C20" s="452"/>
      <c r="D20" s="452"/>
      <c r="E20" s="451">
        <v>2</v>
      </c>
      <c r="F20" s="456" t="s">
        <v>1017</v>
      </c>
      <c r="G20" s="451"/>
      <c r="H20" s="451"/>
      <c r="I20" s="451"/>
      <c r="J20" s="452"/>
    </row>
    <row r="21" spans="1:10" ht="11.25">
      <c r="A21" s="451" t="str">
        <f>VLOOKUP(F21,RT!$B$2:$L$50,4,FALSE)</f>
        <v>rt_x4</v>
      </c>
      <c r="B21" s="455" t="s">
        <v>138</v>
      </c>
      <c r="C21" s="452"/>
      <c r="D21" s="452"/>
      <c r="E21" s="451">
        <v>2</v>
      </c>
      <c r="F21" s="452" t="s">
        <v>1018</v>
      </c>
      <c r="G21" s="452"/>
      <c r="H21" s="452"/>
      <c r="I21" s="452"/>
      <c r="J21" s="452"/>
    </row>
    <row r="22" spans="1:10" ht="11.25">
      <c r="A22" s="451" t="str">
        <f>VLOOKUP(F22,RT!$B$2:$L$50,4,FALSE)</f>
        <v>rt_x9</v>
      </c>
      <c r="B22" s="455" t="s">
        <v>139</v>
      </c>
      <c r="C22" s="452"/>
      <c r="D22" s="452"/>
      <c r="E22" s="451">
        <v>2</v>
      </c>
      <c r="F22" s="452" t="s">
        <v>1019</v>
      </c>
      <c r="G22" s="452"/>
      <c r="H22" s="452"/>
      <c r="I22" s="452"/>
      <c r="J22" s="452"/>
    </row>
    <row r="23" spans="1:10" ht="11.25">
      <c r="A23" s="451" t="str">
        <f>VLOOKUP(F23,RT!$B$2:$L$50,4,FALSE)</f>
        <v>rt_x10</v>
      </c>
      <c r="B23" s="455" t="s">
        <v>141</v>
      </c>
      <c r="C23" s="452"/>
      <c r="D23" s="452"/>
      <c r="E23" s="451">
        <v>2</v>
      </c>
      <c r="F23" s="452" t="s">
        <v>1393</v>
      </c>
      <c r="G23" s="452"/>
      <c r="H23" s="452"/>
      <c r="I23" s="452"/>
      <c r="J23" s="452"/>
    </row>
  </sheetData>
  <sheetProtection/>
  <hyperlinks>
    <hyperlink ref="A1" location="Links_" display="Links"/>
  </hyperlink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J19"/>
  <sheetViews>
    <sheetView zoomScalePageLayoutView="0" workbookViewId="0" topLeftCell="A1">
      <selection activeCell="C33" sqref="C33"/>
    </sheetView>
  </sheetViews>
  <sheetFormatPr defaultColWidth="8.796875" defaultRowHeight="14.25"/>
  <cols>
    <col min="1" max="1" width="9.59765625" style="419" customWidth="1"/>
    <col min="2" max="2" width="39.8984375" style="419" bestFit="1" customWidth="1"/>
    <col min="3" max="4" width="9" style="419" customWidth="1"/>
    <col min="5" max="5" width="9" style="621" customWidth="1"/>
    <col min="6" max="6" width="30.19921875" style="419" bestFit="1" customWidth="1"/>
    <col min="7" max="9" width="9" style="419" customWidth="1"/>
    <col min="10" max="10" width="38.3984375" style="419" customWidth="1"/>
    <col min="11" max="16384" width="9" style="419" customWidth="1"/>
  </cols>
  <sheetData>
    <row r="1" spans="1:10" ht="11.25">
      <c r="A1" s="608" t="s">
        <v>1582</v>
      </c>
      <c r="B1" s="609" t="s">
        <v>1459</v>
      </c>
      <c r="C1" s="609" t="s">
        <v>1356</v>
      </c>
      <c r="D1" s="609" t="s">
        <v>1357</v>
      </c>
      <c r="E1" s="609" t="s">
        <v>1341</v>
      </c>
      <c r="F1" s="610" t="s">
        <v>1358</v>
      </c>
      <c r="G1" s="609" t="s">
        <v>1355</v>
      </c>
      <c r="H1" s="609" t="s">
        <v>427</v>
      </c>
      <c r="I1" s="609" t="s">
        <v>497</v>
      </c>
      <c r="J1" s="609" t="s">
        <v>1538</v>
      </c>
    </row>
    <row r="2" spans="1:10" ht="11.25">
      <c r="A2" s="687" t="s">
        <v>1791</v>
      </c>
      <c r="B2" s="682" t="s">
        <v>1764</v>
      </c>
      <c r="C2" s="681"/>
      <c r="D2" s="681"/>
      <c r="E2" s="681"/>
      <c r="F2" s="682"/>
      <c r="G2" s="681"/>
      <c r="H2" s="680"/>
      <c r="I2" s="680"/>
      <c r="J2" s="679" t="s">
        <v>193</v>
      </c>
    </row>
    <row r="3" spans="1:10" ht="11.25">
      <c r="A3" s="451" t="str">
        <f>VLOOKUP(F3,Base!$B$2:$K$40,4,FALSE)</f>
        <v>base_md12</v>
      </c>
      <c r="B3" s="456" t="s">
        <v>193</v>
      </c>
      <c r="C3" s="452"/>
      <c r="D3" s="452"/>
      <c r="E3" s="451">
        <v>0</v>
      </c>
      <c r="F3" s="456" t="s">
        <v>193</v>
      </c>
      <c r="G3" s="451"/>
      <c r="H3" s="451"/>
      <c r="I3" s="451"/>
      <c r="J3" s="452"/>
    </row>
    <row r="4" spans="1:10" ht="11.25">
      <c r="A4" s="451" t="str">
        <f>VLOOKUP(F4,Base!$B$2:$K$40,4,FALSE)</f>
        <v>base_md31</v>
      </c>
      <c r="B4" s="454" t="s">
        <v>43</v>
      </c>
      <c r="C4" s="452"/>
      <c r="D4" s="452"/>
      <c r="E4" s="451">
        <v>1</v>
      </c>
      <c r="F4" s="456" t="s">
        <v>43</v>
      </c>
      <c r="G4" s="451"/>
      <c r="H4" s="451"/>
      <c r="I4" s="451"/>
      <c r="J4" s="452"/>
    </row>
    <row r="5" spans="1:10" ht="11.25">
      <c r="A5" s="451" t="str">
        <f>VLOOKUP(F5,Base!$B$2:$K$40,4,FALSE)</f>
        <v>base_md23</v>
      </c>
      <c r="B5" s="455" t="s">
        <v>501</v>
      </c>
      <c r="C5" s="452"/>
      <c r="D5" s="452"/>
      <c r="E5" s="451">
        <v>2</v>
      </c>
      <c r="F5" s="456" t="s">
        <v>501</v>
      </c>
      <c r="G5" s="451"/>
      <c r="H5" s="451"/>
      <c r="I5" s="451"/>
      <c r="J5" s="452"/>
    </row>
    <row r="6" spans="1:10" ht="11.25">
      <c r="A6" s="451" t="str">
        <f>VLOOKUP(F6,Base!$B$2:$K$40,4,FALSE)</f>
        <v>base_md22</v>
      </c>
      <c r="B6" s="467" t="s">
        <v>1351</v>
      </c>
      <c r="C6" s="452"/>
      <c r="D6" s="452"/>
      <c r="E6" s="451">
        <v>3</v>
      </c>
      <c r="F6" s="456" t="s">
        <v>1351</v>
      </c>
      <c r="G6" s="451"/>
      <c r="H6" s="451"/>
      <c r="I6" s="451"/>
      <c r="J6" s="452"/>
    </row>
    <row r="7" spans="1:10" ht="11.25">
      <c r="A7" s="451" t="str">
        <f>VLOOKUP(F7,Base!$B$2:$K$40,4,FALSE)</f>
        <v>base_md18</v>
      </c>
      <c r="B7" s="467" t="s">
        <v>1705</v>
      </c>
      <c r="C7" s="452"/>
      <c r="D7" s="452"/>
      <c r="E7" s="451">
        <v>3</v>
      </c>
      <c r="F7" s="456" t="s">
        <v>1705</v>
      </c>
      <c r="G7" s="451"/>
      <c r="H7" s="451"/>
      <c r="I7" s="451"/>
      <c r="J7" s="452"/>
    </row>
    <row r="8" spans="1:10" ht="11.25">
      <c r="A8" s="451" t="str">
        <f>VLOOKUP(F8,Base!$B$2:$K$40,4,FALSE)</f>
        <v>base_md30</v>
      </c>
      <c r="B8" s="614" t="s">
        <v>194</v>
      </c>
      <c r="C8" s="613"/>
      <c r="D8" s="613"/>
      <c r="E8" s="620">
        <v>1</v>
      </c>
      <c r="F8" s="613" t="s">
        <v>194</v>
      </c>
      <c r="G8" s="613"/>
      <c r="H8" s="613"/>
      <c r="I8" s="613"/>
      <c r="J8" s="613"/>
    </row>
    <row r="9" spans="1:10" ht="11.25">
      <c r="A9" s="687" t="s">
        <v>1792</v>
      </c>
      <c r="B9" s="682" t="s">
        <v>1765</v>
      </c>
      <c r="C9" s="681"/>
      <c r="D9" s="681"/>
      <c r="E9" s="681"/>
      <c r="F9" s="682"/>
      <c r="G9" s="681"/>
      <c r="H9" s="680"/>
      <c r="I9" s="680"/>
      <c r="J9" s="679" t="s">
        <v>514</v>
      </c>
    </row>
    <row r="10" spans="1:10" ht="11.25">
      <c r="A10" s="451" t="str">
        <f>VLOOKUP(F10,Base!$B$2:$K$40,4,FALSE)</f>
        <v>base_mi7</v>
      </c>
      <c r="B10" s="456" t="s">
        <v>224</v>
      </c>
      <c r="C10" s="452"/>
      <c r="D10" s="452"/>
      <c r="E10" s="451">
        <v>0</v>
      </c>
      <c r="F10" s="456" t="s">
        <v>224</v>
      </c>
      <c r="G10" s="451"/>
      <c r="H10" s="451"/>
      <c r="I10" s="451"/>
      <c r="J10" s="452"/>
    </row>
    <row r="11" spans="1:10" ht="11.25">
      <c r="A11" s="451" t="str">
        <f>VLOOKUP(F11,Base!$B$2:$K$40,4,FALSE)</f>
        <v>base_mi6</v>
      </c>
      <c r="B11" s="614" t="s">
        <v>114</v>
      </c>
      <c r="C11" s="613"/>
      <c r="D11" s="613"/>
      <c r="E11" s="620">
        <v>1</v>
      </c>
      <c r="F11" s="613" t="s">
        <v>114</v>
      </c>
      <c r="G11" s="613"/>
      <c r="H11" s="613"/>
      <c r="I11" s="613"/>
      <c r="J11" s="613"/>
    </row>
    <row r="12" spans="1:10" ht="11.25">
      <c r="A12" s="451" t="str">
        <f>VLOOKUP(F12,Base!$B$2:$K$40,4,FALSE)</f>
        <v>base_md6</v>
      </c>
      <c r="B12" s="615" t="s">
        <v>1761</v>
      </c>
      <c r="C12" s="613"/>
      <c r="D12" s="613"/>
      <c r="E12" s="620"/>
      <c r="F12" s="613" t="s">
        <v>702</v>
      </c>
      <c r="G12" s="613"/>
      <c r="H12" s="613"/>
      <c r="I12" s="613"/>
      <c r="J12" s="613"/>
    </row>
    <row r="13" spans="1:10" ht="11.25">
      <c r="A13" s="451" t="str">
        <f>VLOOKUP(F13,Base!$B$2:$K$40,4,FALSE)</f>
        <v>base_mi27</v>
      </c>
      <c r="B13" s="614" t="s">
        <v>115</v>
      </c>
      <c r="C13" s="613"/>
      <c r="D13" s="613"/>
      <c r="E13" s="620">
        <v>1</v>
      </c>
      <c r="F13" s="613" t="s">
        <v>115</v>
      </c>
      <c r="G13" s="613"/>
      <c r="H13" s="613"/>
      <c r="I13" s="613"/>
      <c r="J13" s="613"/>
    </row>
    <row r="14" spans="1:10" ht="11.25">
      <c r="A14" s="451" t="str">
        <f>VLOOKUP(F14,Base!$B$2:$K$40,4,FALSE)</f>
        <v>base_md27</v>
      </c>
      <c r="B14" s="615" t="s">
        <v>1762</v>
      </c>
      <c r="C14" s="613"/>
      <c r="D14" s="613"/>
      <c r="E14" s="620"/>
      <c r="F14" s="613" t="s">
        <v>365</v>
      </c>
      <c r="G14" s="613"/>
      <c r="H14" s="613"/>
      <c r="I14" s="613"/>
      <c r="J14" s="613"/>
    </row>
    <row r="15" spans="1:10" ht="11.25">
      <c r="A15" s="451" t="str">
        <f>VLOOKUP(F15,Base!$B$2:$K$40,4,FALSE)</f>
        <v>base_mi28</v>
      </c>
      <c r="B15" s="613" t="s">
        <v>386</v>
      </c>
      <c r="C15" s="613"/>
      <c r="D15" s="613"/>
      <c r="E15" s="620">
        <v>0</v>
      </c>
      <c r="F15" s="613" t="s">
        <v>386</v>
      </c>
      <c r="G15" s="613"/>
      <c r="H15" s="613"/>
      <c r="I15" s="613"/>
      <c r="J15" s="613"/>
    </row>
    <row r="16" spans="1:10" ht="11.25">
      <c r="A16" s="451" t="str">
        <f>VLOOKUP(F16,Base!$B$2:$K$40,4,FALSE)</f>
        <v>base_mi17</v>
      </c>
      <c r="B16" s="614" t="s">
        <v>58</v>
      </c>
      <c r="C16" s="613"/>
      <c r="D16" s="613"/>
      <c r="E16" s="620">
        <v>1</v>
      </c>
      <c r="F16" s="613" t="s">
        <v>58</v>
      </c>
      <c r="G16" s="613"/>
      <c r="H16" s="613"/>
      <c r="I16" s="613"/>
      <c r="J16" s="613"/>
    </row>
    <row r="17" spans="1:10" ht="11.25">
      <c r="A17" s="451" t="str">
        <f>VLOOKUP(F17,Base!$B$2:$K$40,4,FALSE)</f>
        <v>base_md17</v>
      </c>
      <c r="B17" s="615" t="s">
        <v>1763</v>
      </c>
      <c r="C17" s="613"/>
      <c r="D17" s="613"/>
      <c r="E17" s="620"/>
      <c r="F17" s="613" t="s">
        <v>197</v>
      </c>
      <c r="G17" s="613"/>
      <c r="H17" s="613"/>
      <c r="I17" s="613"/>
      <c r="J17" s="613"/>
    </row>
    <row r="18" spans="1:10" ht="11.25">
      <c r="A18" s="451" t="str">
        <f>VLOOKUP(F18,Base!$B$2:$K$40,4,FALSE)</f>
        <v>base_mi27</v>
      </c>
      <c r="B18" s="614" t="s">
        <v>115</v>
      </c>
      <c r="C18" s="613"/>
      <c r="D18" s="613"/>
      <c r="E18" s="620">
        <v>1</v>
      </c>
      <c r="F18" s="613" t="s">
        <v>115</v>
      </c>
      <c r="G18" s="613"/>
      <c r="H18" s="613"/>
      <c r="I18" s="613"/>
      <c r="J18" s="613"/>
    </row>
    <row r="19" ht="11.25">
      <c r="A19" s="785" t="s">
        <v>1827</v>
      </c>
    </row>
  </sheetData>
  <sheetProtection/>
  <hyperlinks>
    <hyperlink ref="A1" location="Links_" display="Links"/>
  </hyperlinks>
  <printOptions/>
  <pageMargins left="0.7" right="0.7" top="0.75" bottom="0.75" header="0.3" footer="0.3"/>
  <pageSetup orientation="portrait" paperSize="9" r:id="rId1"/>
</worksheet>
</file>

<file path=xl/worksheets/sheet40.xml><?xml version="1.0" encoding="utf-8"?>
<worksheet xmlns="http://schemas.openxmlformats.org/spreadsheetml/2006/main" xmlns:r="http://schemas.openxmlformats.org/officeDocument/2006/relationships">
  <sheetPr>
    <tabColor theme="3"/>
  </sheetPr>
  <dimension ref="A1:K13"/>
  <sheetViews>
    <sheetView zoomScalePageLayoutView="0" workbookViewId="0" topLeftCell="A1">
      <selection activeCell="B9" sqref="B9"/>
    </sheetView>
  </sheetViews>
  <sheetFormatPr defaultColWidth="8.796875" defaultRowHeight="14.25"/>
  <cols>
    <col min="1" max="1" width="3.8984375" style="464" bestFit="1" customWidth="1"/>
    <col min="2" max="2" width="40.59765625" style="464" bestFit="1" customWidth="1"/>
    <col min="3" max="3" width="11.59765625" style="463" bestFit="1" customWidth="1"/>
    <col min="4" max="4" width="4.19921875" style="463" bestFit="1" customWidth="1"/>
    <col min="5" max="5" width="5.09765625" style="463" bestFit="1" customWidth="1"/>
    <col min="6" max="6" width="6" style="463" bestFit="1" customWidth="1"/>
    <col min="7" max="7" width="6.3984375" style="463" bestFit="1" customWidth="1"/>
    <col min="8" max="8" width="6.09765625" style="463" bestFit="1" customWidth="1"/>
    <col min="9" max="9" width="6.59765625" style="463" bestFit="1" customWidth="1"/>
    <col min="10" max="10" width="6.5" style="464" bestFit="1" customWidth="1"/>
    <col min="11" max="11" width="6" style="464" bestFit="1" customWidth="1"/>
    <col min="12" max="16384" width="9" style="464" customWidth="1"/>
  </cols>
  <sheetData>
    <row r="1" spans="1:11" s="458" customFormat="1" ht="11.25">
      <c r="A1" s="600" t="s">
        <v>1582</v>
      </c>
      <c r="B1" s="603" t="s">
        <v>1268</v>
      </c>
      <c r="C1" s="604" t="s">
        <v>1234</v>
      </c>
      <c r="D1" s="603" t="s">
        <v>822</v>
      </c>
      <c r="E1" s="603" t="s">
        <v>1361</v>
      </c>
      <c r="F1" s="604" t="s">
        <v>1216</v>
      </c>
      <c r="G1" s="604" t="s">
        <v>1237</v>
      </c>
      <c r="H1" s="604" t="s">
        <v>1217</v>
      </c>
      <c r="I1" s="604" t="s">
        <v>497</v>
      </c>
      <c r="J1" s="604" t="s">
        <v>1357</v>
      </c>
      <c r="K1" s="604" t="s">
        <v>1356</v>
      </c>
    </row>
    <row r="2" spans="1:11" ht="11.25">
      <c r="A2" s="534"/>
      <c r="B2" s="459" t="s">
        <v>1020</v>
      </c>
      <c r="C2" s="465" t="s">
        <v>1231</v>
      </c>
      <c r="D2" s="534" t="s">
        <v>670</v>
      </c>
      <c r="E2" s="451" t="str">
        <f>CONCATENATE("dim_",D2)</f>
        <v>dim_TR</v>
      </c>
      <c r="F2" s="599" t="s">
        <v>1224</v>
      </c>
      <c r="G2" s="451" t="s">
        <v>1219</v>
      </c>
      <c r="H2" s="451" t="s">
        <v>1238</v>
      </c>
      <c r="I2" s="451"/>
      <c r="J2" s="459"/>
      <c r="K2" s="459"/>
    </row>
    <row r="3" spans="1:11" ht="11.25">
      <c r="A3" s="534">
        <v>1</v>
      </c>
      <c r="B3" s="459" t="s">
        <v>242</v>
      </c>
      <c r="C3" s="465" t="s">
        <v>1233</v>
      </c>
      <c r="D3" s="534" t="s">
        <v>1070</v>
      </c>
      <c r="E3" s="451" t="str">
        <f>CONCATENATE("tr_",D3)</f>
        <v>tr_x1</v>
      </c>
      <c r="F3" s="599" t="s">
        <v>1224</v>
      </c>
      <c r="G3" s="534" t="s">
        <v>1235</v>
      </c>
      <c r="H3" s="534"/>
      <c r="I3" s="534"/>
      <c r="J3" s="459"/>
      <c r="K3" s="459"/>
    </row>
    <row r="4" spans="1:11" ht="11.25">
      <c r="A4" s="534">
        <v>2</v>
      </c>
      <c r="B4" s="459" t="s">
        <v>241</v>
      </c>
      <c r="C4" s="465" t="s">
        <v>1233</v>
      </c>
      <c r="D4" s="534" t="s">
        <v>1071</v>
      </c>
      <c r="E4" s="451" t="str">
        <f aca="true" t="shared" si="0" ref="E4:E13">CONCATENATE("tr_",D4)</f>
        <v>tr_x2</v>
      </c>
      <c r="F4" s="599" t="s">
        <v>1224</v>
      </c>
      <c r="G4" s="534" t="s">
        <v>1235</v>
      </c>
      <c r="H4" s="534" t="s">
        <v>1238</v>
      </c>
      <c r="I4" s="534"/>
      <c r="J4" s="459"/>
      <c r="K4" s="459"/>
    </row>
    <row r="5" spans="1:11" ht="11.25">
      <c r="A5" s="534">
        <v>3</v>
      </c>
      <c r="B5" s="459" t="s">
        <v>665</v>
      </c>
      <c r="C5" s="465" t="s">
        <v>1233</v>
      </c>
      <c r="D5" s="534" t="s">
        <v>1072</v>
      </c>
      <c r="E5" s="451" t="str">
        <f t="shared" si="0"/>
        <v>tr_x3</v>
      </c>
      <c r="F5" s="599" t="s">
        <v>1224</v>
      </c>
      <c r="G5" s="534" t="s">
        <v>1235</v>
      </c>
      <c r="H5" s="534" t="s">
        <v>1238</v>
      </c>
      <c r="I5" s="534"/>
      <c r="J5" s="459"/>
      <c r="K5" s="459"/>
    </row>
    <row r="6" spans="1:11" ht="11.25">
      <c r="A6" s="534">
        <v>4</v>
      </c>
      <c r="B6" s="533" t="s">
        <v>1387</v>
      </c>
      <c r="C6" s="465" t="s">
        <v>1233</v>
      </c>
      <c r="D6" s="534" t="s">
        <v>1073</v>
      </c>
      <c r="E6" s="451" t="str">
        <f t="shared" si="0"/>
        <v>tr_x4</v>
      </c>
      <c r="F6" s="599" t="s">
        <v>1224</v>
      </c>
      <c r="G6" s="534" t="s">
        <v>1235</v>
      </c>
      <c r="H6" s="534"/>
      <c r="I6" s="534"/>
      <c r="J6" s="459"/>
      <c r="K6" s="459"/>
    </row>
    <row r="7" spans="1:11" ht="11.25">
      <c r="A7" s="534">
        <v>2</v>
      </c>
      <c r="B7" s="533" t="s">
        <v>240</v>
      </c>
      <c r="C7" s="465" t="s">
        <v>1233</v>
      </c>
      <c r="D7" s="534" t="s">
        <v>1074</v>
      </c>
      <c r="E7" s="451" t="str">
        <f t="shared" si="0"/>
        <v>tr_x5</v>
      </c>
      <c r="F7" s="599" t="s">
        <v>1224</v>
      </c>
      <c r="G7" s="534" t="s">
        <v>1235</v>
      </c>
      <c r="H7" s="534"/>
      <c r="I7" s="534"/>
      <c r="J7" s="459"/>
      <c r="K7" s="459"/>
    </row>
    <row r="8" spans="1:11" ht="11.25">
      <c r="A8" s="534">
        <v>3</v>
      </c>
      <c r="B8" s="533" t="s">
        <v>1389</v>
      </c>
      <c r="C8" s="465" t="s">
        <v>1233</v>
      </c>
      <c r="D8" s="534" t="s">
        <v>1075</v>
      </c>
      <c r="E8" s="451" t="str">
        <f t="shared" si="0"/>
        <v>tr_x6</v>
      </c>
      <c r="F8" s="599" t="s">
        <v>1224</v>
      </c>
      <c r="G8" s="534" t="s">
        <v>1235</v>
      </c>
      <c r="H8" s="534"/>
      <c r="I8" s="534"/>
      <c r="J8" s="459"/>
      <c r="K8" s="459"/>
    </row>
    <row r="9" spans="1:11" ht="11.25">
      <c r="A9" s="534">
        <v>5</v>
      </c>
      <c r="B9" s="459" t="s">
        <v>1388</v>
      </c>
      <c r="C9" s="465" t="s">
        <v>1233</v>
      </c>
      <c r="D9" s="534" t="s">
        <v>1076</v>
      </c>
      <c r="E9" s="451" t="str">
        <f t="shared" si="0"/>
        <v>tr_x7</v>
      </c>
      <c r="F9" s="599" t="s">
        <v>1224</v>
      </c>
      <c r="G9" s="534" t="s">
        <v>1235</v>
      </c>
      <c r="H9" s="534"/>
      <c r="I9" s="534"/>
      <c r="J9" s="459"/>
      <c r="K9" s="459"/>
    </row>
    <row r="10" spans="1:11" ht="11.25">
      <c r="A10" s="534">
        <v>6</v>
      </c>
      <c r="B10" s="533" t="s">
        <v>1319</v>
      </c>
      <c r="C10" s="465" t="s">
        <v>1233</v>
      </c>
      <c r="D10" s="534" t="s">
        <v>1077</v>
      </c>
      <c r="E10" s="451" t="str">
        <f t="shared" si="0"/>
        <v>tr_x8</v>
      </c>
      <c r="F10" s="599" t="s">
        <v>1224</v>
      </c>
      <c r="G10" s="534" t="s">
        <v>1235</v>
      </c>
      <c r="H10" s="534"/>
      <c r="I10" s="534"/>
      <c r="J10" s="459"/>
      <c r="K10" s="459"/>
    </row>
    <row r="11" spans="1:11" ht="11.25">
      <c r="A11" s="534">
        <v>7</v>
      </c>
      <c r="B11" s="533" t="s">
        <v>1317</v>
      </c>
      <c r="C11" s="465" t="s">
        <v>1233</v>
      </c>
      <c r="D11" s="534" t="s">
        <v>1078</v>
      </c>
      <c r="E11" s="451" t="str">
        <f t="shared" si="0"/>
        <v>tr_x9</v>
      </c>
      <c r="F11" s="599" t="s">
        <v>1224</v>
      </c>
      <c r="G11" s="534" t="s">
        <v>1235</v>
      </c>
      <c r="H11" s="534"/>
      <c r="I11" s="534"/>
      <c r="J11" s="459"/>
      <c r="K11" s="459"/>
    </row>
    <row r="12" spans="1:11" ht="11.25">
      <c r="A12" s="534">
        <v>8</v>
      </c>
      <c r="B12" s="533" t="s">
        <v>1318</v>
      </c>
      <c r="C12" s="465" t="s">
        <v>1233</v>
      </c>
      <c r="D12" s="534" t="s">
        <v>1079</v>
      </c>
      <c r="E12" s="451" t="str">
        <f t="shared" si="0"/>
        <v>tr_x10</v>
      </c>
      <c r="F12" s="599" t="s">
        <v>1224</v>
      </c>
      <c r="G12" s="534" t="s">
        <v>1235</v>
      </c>
      <c r="H12" s="534"/>
      <c r="I12" s="534"/>
      <c r="J12" s="459"/>
      <c r="K12" s="459"/>
    </row>
    <row r="13" spans="1:11" ht="11.25">
      <c r="A13" s="534">
        <v>9</v>
      </c>
      <c r="B13" s="533" t="s">
        <v>1316</v>
      </c>
      <c r="C13" s="465" t="s">
        <v>1233</v>
      </c>
      <c r="D13" s="534" t="s">
        <v>1080</v>
      </c>
      <c r="E13" s="451" t="str">
        <f t="shared" si="0"/>
        <v>tr_x11</v>
      </c>
      <c r="F13" s="599" t="s">
        <v>1224</v>
      </c>
      <c r="G13" s="534" t="s">
        <v>1235</v>
      </c>
      <c r="H13" s="534" t="s">
        <v>1238</v>
      </c>
      <c r="I13" s="534"/>
      <c r="J13" s="459"/>
      <c r="K13" s="459"/>
    </row>
  </sheetData>
  <sheetProtection/>
  <dataValidations count="1">
    <dataValidation type="list" allowBlank="1" showInputMessage="1" showErrorMessage="1" sqref="C2:C13">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scale="72" r:id="rId1"/>
</worksheet>
</file>

<file path=xl/worksheets/sheet41.xml><?xml version="1.0" encoding="utf-8"?>
<worksheet xmlns="http://schemas.openxmlformats.org/spreadsheetml/2006/main" xmlns:r="http://schemas.openxmlformats.org/officeDocument/2006/relationships">
  <sheetPr>
    <tabColor rgb="FF92D050"/>
  </sheetPr>
  <dimension ref="A1:J14"/>
  <sheetViews>
    <sheetView zoomScalePageLayoutView="0" workbookViewId="0" topLeftCell="A1">
      <selection activeCell="B4" sqref="B4"/>
    </sheetView>
  </sheetViews>
  <sheetFormatPr defaultColWidth="8.796875" defaultRowHeight="14.25"/>
  <cols>
    <col min="1" max="1" width="7.19921875" style="457" bestFit="1" customWidth="1"/>
    <col min="2" max="2" width="43.69921875" style="449" bestFit="1" customWidth="1"/>
    <col min="3" max="3" width="6" style="457" bestFit="1" customWidth="1"/>
    <col min="4" max="4" width="6.5" style="457" bestFit="1" customWidth="1"/>
    <col min="5" max="5" width="4" style="457" bestFit="1" customWidth="1"/>
    <col min="6" max="6" width="40.59765625" style="449" bestFit="1" customWidth="1"/>
    <col min="7" max="7" width="5.09765625" style="449" bestFit="1" customWidth="1"/>
    <col min="8" max="8" width="6.5" style="457" bestFit="1" customWidth="1"/>
    <col min="9" max="9" width="6.59765625" style="449" bestFit="1" customWidth="1"/>
    <col min="10" max="10" width="13.09765625" style="449" bestFit="1" customWidth="1"/>
    <col min="11" max="16384" width="9" style="449" customWidth="1"/>
  </cols>
  <sheetData>
    <row r="1" spans="1:10" ht="11.25">
      <c r="A1" s="653" t="s">
        <v>1582</v>
      </c>
      <c r="B1" s="609" t="s">
        <v>1468</v>
      </c>
      <c r="C1" s="609" t="s">
        <v>1356</v>
      </c>
      <c r="D1" s="609" t="s">
        <v>1357</v>
      </c>
      <c r="E1" s="609" t="s">
        <v>1341</v>
      </c>
      <c r="F1" s="610" t="s">
        <v>1358</v>
      </c>
      <c r="G1" s="609" t="s">
        <v>1355</v>
      </c>
      <c r="H1" s="609" t="s">
        <v>427</v>
      </c>
      <c r="I1" s="609" t="s">
        <v>497</v>
      </c>
      <c r="J1" s="609" t="s">
        <v>1538</v>
      </c>
    </row>
    <row r="2" spans="1:10" ht="11.25">
      <c r="A2" s="654" t="s">
        <v>1826</v>
      </c>
      <c r="B2" s="686" t="s">
        <v>1790</v>
      </c>
      <c r="C2" s="685"/>
      <c r="D2" s="685"/>
      <c r="E2" s="685"/>
      <c r="F2" s="686"/>
      <c r="G2" s="685"/>
      <c r="H2" s="684" t="s">
        <v>1360</v>
      </c>
      <c r="I2" s="684"/>
      <c r="J2" s="683" t="s">
        <v>1698</v>
      </c>
    </row>
    <row r="3" spans="1:10" ht="11.25">
      <c r="A3" s="451" t="str">
        <f>VLOOKUP(F3,TR!$B$2:$L$50,4,FALSE)</f>
        <v>dim_TR</v>
      </c>
      <c r="B3" s="453" t="s">
        <v>1020</v>
      </c>
      <c r="C3" s="451"/>
      <c r="D3" s="451"/>
      <c r="E3" s="451">
        <v>0</v>
      </c>
      <c r="F3" s="453" t="s">
        <v>1020</v>
      </c>
      <c r="G3" s="451"/>
      <c r="H3" s="451"/>
      <c r="I3" s="452"/>
      <c r="J3" s="452"/>
    </row>
    <row r="4" spans="1:10" ht="11.25">
      <c r="A4" s="451" t="str">
        <f>VLOOKUP(F4,TR!$B$2:$L$50,4,FALSE)</f>
        <v>tr_x3</v>
      </c>
      <c r="B4" s="454" t="s">
        <v>665</v>
      </c>
      <c r="C4" s="451"/>
      <c r="D4" s="451"/>
      <c r="E4" s="451">
        <v>1</v>
      </c>
      <c r="F4" s="453" t="s">
        <v>665</v>
      </c>
      <c r="G4" s="451"/>
      <c r="H4" s="451"/>
      <c r="I4" s="451"/>
      <c r="J4" s="452"/>
    </row>
    <row r="5" spans="1:10" ht="11.25">
      <c r="A5" s="451" t="str">
        <f>VLOOKUP(F5,TR!$B$2:$L$50,4,FALSE)</f>
        <v>tr_x11</v>
      </c>
      <c r="B5" s="455" t="s">
        <v>1385</v>
      </c>
      <c r="C5" s="451"/>
      <c r="D5" s="451"/>
      <c r="E5" s="451">
        <v>2</v>
      </c>
      <c r="F5" s="452" t="s">
        <v>1316</v>
      </c>
      <c r="G5" s="452"/>
      <c r="H5" s="451"/>
      <c r="I5" s="452"/>
      <c r="J5" s="452"/>
    </row>
    <row r="6" spans="1:10" ht="11.25">
      <c r="A6" s="451" t="str">
        <f>VLOOKUP(F6,TR!$B$2:$L$50,4,FALSE)</f>
        <v>tr_x9</v>
      </c>
      <c r="B6" s="455" t="s">
        <v>1386</v>
      </c>
      <c r="C6" s="451"/>
      <c r="D6" s="451"/>
      <c r="E6" s="451">
        <v>2</v>
      </c>
      <c r="F6" s="452" t="s">
        <v>1317</v>
      </c>
      <c r="G6" s="452"/>
      <c r="H6" s="451"/>
      <c r="I6" s="452"/>
      <c r="J6" s="452"/>
    </row>
    <row r="7" spans="1:10" ht="11.25">
      <c r="A7" s="451" t="str">
        <f>VLOOKUP(F7,TR!$B$2:$L$50,4,FALSE)</f>
        <v>tr_x4</v>
      </c>
      <c r="B7" s="454" t="s">
        <v>1387</v>
      </c>
      <c r="C7" s="451"/>
      <c r="D7" s="451"/>
      <c r="E7" s="451">
        <v>1</v>
      </c>
      <c r="F7" s="456" t="s">
        <v>1387</v>
      </c>
      <c r="G7" s="451"/>
      <c r="H7" s="451"/>
      <c r="I7" s="451"/>
      <c r="J7" s="452"/>
    </row>
    <row r="8" spans="1:10" ht="11.25">
      <c r="A8" s="451" t="str">
        <f>VLOOKUP(F8,TR!$B$2:$L$50,4,FALSE)</f>
        <v>tr_x10</v>
      </c>
      <c r="B8" s="455" t="s">
        <v>1650</v>
      </c>
      <c r="C8" s="451"/>
      <c r="D8" s="451"/>
      <c r="E8" s="451">
        <v>2</v>
      </c>
      <c r="F8" s="456" t="s">
        <v>1318</v>
      </c>
      <c r="G8" s="451"/>
      <c r="H8" s="451"/>
      <c r="I8" s="451"/>
      <c r="J8" s="452"/>
    </row>
    <row r="9" spans="1:10" ht="11.25">
      <c r="A9" s="451" t="str">
        <f>VLOOKUP(F9,TR!$B$2:$L$50,4,FALSE)</f>
        <v>tr_x8</v>
      </c>
      <c r="B9" s="455" t="s">
        <v>1651</v>
      </c>
      <c r="C9" s="451"/>
      <c r="D9" s="451"/>
      <c r="E9" s="451">
        <v>2</v>
      </c>
      <c r="F9" s="456" t="s">
        <v>1319</v>
      </c>
      <c r="G9" s="451"/>
      <c r="H9" s="451"/>
      <c r="I9" s="451"/>
      <c r="J9" s="452"/>
    </row>
    <row r="10" spans="1:10" ht="11.25">
      <c r="A10" s="451" t="str">
        <f>VLOOKUP(F10,TR!$B$2:$L$50,4,FALSE)</f>
        <v>tr_x7</v>
      </c>
      <c r="B10" s="454" t="s">
        <v>1388</v>
      </c>
      <c r="C10" s="451"/>
      <c r="D10" s="451"/>
      <c r="E10" s="451">
        <v>1</v>
      </c>
      <c r="F10" s="456" t="s">
        <v>1388</v>
      </c>
      <c r="G10" s="451"/>
      <c r="H10" s="451"/>
      <c r="I10" s="451"/>
      <c r="J10" s="452"/>
    </row>
    <row r="11" spans="1:10" ht="11.25">
      <c r="A11" s="451" t="str">
        <f>VLOOKUP(F11,TR!$B$2:$L$50,4,FALSE)</f>
        <v>tr_x5</v>
      </c>
      <c r="B11" s="455" t="s">
        <v>666</v>
      </c>
      <c r="C11" s="451"/>
      <c r="D11" s="451"/>
      <c r="E11" s="451">
        <v>2</v>
      </c>
      <c r="F11" s="456" t="s">
        <v>240</v>
      </c>
      <c r="G11" s="451"/>
      <c r="H11" s="451"/>
      <c r="I11" s="451"/>
      <c r="J11" s="452"/>
    </row>
    <row r="12" spans="1:10" ht="11.25">
      <c r="A12" s="451" t="str">
        <f>VLOOKUP(F12,TR!$B$2:$L$50,4,FALSE)</f>
        <v>tr_x6</v>
      </c>
      <c r="B12" s="455" t="s">
        <v>1389</v>
      </c>
      <c r="C12" s="451"/>
      <c r="D12" s="451"/>
      <c r="E12" s="451">
        <v>2</v>
      </c>
      <c r="F12" s="456" t="s">
        <v>1389</v>
      </c>
      <c r="G12" s="451"/>
      <c r="H12" s="451"/>
      <c r="I12" s="451"/>
      <c r="J12" s="452"/>
    </row>
    <row r="13" spans="1:10" ht="11.25">
      <c r="A13" s="451" t="str">
        <f>VLOOKUP(F13,TR!$B$2:$L$50,4,FALSE)</f>
        <v>tr_x2</v>
      </c>
      <c r="B13" s="454" t="s">
        <v>241</v>
      </c>
      <c r="C13" s="451"/>
      <c r="D13" s="451"/>
      <c r="E13" s="451">
        <v>1</v>
      </c>
      <c r="F13" s="452" t="s">
        <v>241</v>
      </c>
      <c r="G13" s="452"/>
      <c r="H13" s="451"/>
      <c r="I13" s="452"/>
      <c r="J13" s="452"/>
    </row>
    <row r="14" spans="1:10" ht="11.25">
      <c r="A14" s="451" t="str">
        <f>VLOOKUP(F14,TR!$B$2:$L$50,4,FALSE)</f>
        <v>tr_x1</v>
      </c>
      <c r="B14" s="454" t="s">
        <v>242</v>
      </c>
      <c r="C14" s="451"/>
      <c r="D14" s="451"/>
      <c r="E14" s="451">
        <v>1</v>
      </c>
      <c r="F14" s="452" t="s">
        <v>242</v>
      </c>
      <c r="G14" s="452"/>
      <c r="H14" s="451"/>
      <c r="I14" s="452"/>
      <c r="J14" s="452"/>
    </row>
  </sheetData>
  <sheetProtection/>
  <hyperlinks>
    <hyperlink ref="A1" location="Links_" display="Links"/>
  </hyperlinks>
  <printOptions/>
  <pageMargins left="0.7" right="0.7" top="0.75" bottom="0.75" header="0.3" footer="0.3"/>
  <pageSetup orientation="portrait" paperSize="9" r:id="rId1"/>
</worksheet>
</file>

<file path=xl/worksheets/sheet42.xml><?xml version="1.0" encoding="utf-8"?>
<worksheet xmlns="http://schemas.openxmlformats.org/spreadsheetml/2006/main" xmlns:r="http://schemas.openxmlformats.org/officeDocument/2006/relationships">
  <dimension ref="B2:B10"/>
  <sheetViews>
    <sheetView zoomScalePageLayoutView="0" workbookViewId="0" topLeftCell="A1">
      <selection activeCell="B2" sqref="B2"/>
    </sheetView>
  </sheetViews>
  <sheetFormatPr defaultColWidth="8.796875" defaultRowHeight="14.25"/>
  <cols>
    <col min="1" max="1" width="9" style="1" customWidth="1"/>
    <col min="2" max="2" width="34.8984375" style="1" bestFit="1" customWidth="1"/>
    <col min="3" max="16384" width="9" style="1" customWidth="1"/>
  </cols>
  <sheetData>
    <row r="2" ht="11.25">
      <c r="B2" s="697" t="s">
        <v>1660</v>
      </c>
    </row>
    <row r="3" ht="11.25">
      <c r="B3" s="44" t="s">
        <v>649</v>
      </c>
    </row>
    <row r="4" ht="11.25">
      <c r="B4" s="106" t="s">
        <v>567</v>
      </c>
    </row>
    <row r="5" ht="11.25">
      <c r="B5" s="107" t="s">
        <v>568</v>
      </c>
    </row>
    <row r="6" ht="11.25">
      <c r="B6" s="108" t="s">
        <v>566</v>
      </c>
    </row>
    <row r="7" ht="11.25">
      <c r="B7" s="109" t="s">
        <v>650</v>
      </c>
    </row>
    <row r="8" ht="11.25">
      <c r="B8" s="110" t="s">
        <v>651</v>
      </c>
    </row>
    <row r="9" ht="11.25">
      <c r="B9" s="111" t="s">
        <v>768</v>
      </c>
    </row>
    <row r="10" ht="11.25">
      <c r="B10" s="112" t="s">
        <v>884</v>
      </c>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tabColor theme="0"/>
  </sheetPr>
  <dimension ref="A1:F54"/>
  <sheetViews>
    <sheetView zoomScaleSheetLayoutView="70" zoomScalePageLayoutView="0" workbookViewId="0" topLeftCell="A1">
      <selection activeCell="E32" sqref="E32"/>
    </sheetView>
  </sheetViews>
  <sheetFormatPr defaultColWidth="8.796875" defaultRowHeight="14.25"/>
  <cols>
    <col min="1" max="1" width="2.3984375" style="421" bestFit="1" customWidth="1"/>
    <col min="2" max="2" width="37.3984375" style="446" bestFit="1" customWidth="1"/>
    <col min="3" max="3" width="3.8984375" style="421" customWidth="1"/>
    <col min="4" max="4" width="6.3984375" style="421" bestFit="1" customWidth="1"/>
    <col min="5" max="5" width="6.5" style="421" bestFit="1" customWidth="1"/>
    <col min="6" max="6" width="106.5" style="425" customWidth="1"/>
    <col min="7" max="16384" width="9" style="425" customWidth="1"/>
  </cols>
  <sheetData>
    <row r="1" spans="1:6" s="421" customFormat="1" ht="11.25">
      <c r="A1" s="420" t="s">
        <v>336</v>
      </c>
      <c r="B1" s="420" t="s">
        <v>1000</v>
      </c>
      <c r="C1" s="420" t="s">
        <v>337</v>
      </c>
      <c r="D1" s="420" t="s">
        <v>1560</v>
      </c>
      <c r="E1" s="420" t="s">
        <v>1458</v>
      </c>
      <c r="F1" s="420" t="s">
        <v>497</v>
      </c>
    </row>
    <row r="2" spans="1:6" ht="11.25">
      <c r="A2" s="420">
        <v>0</v>
      </c>
      <c r="B2" s="422" t="s">
        <v>489</v>
      </c>
      <c r="C2" s="423" t="s">
        <v>352</v>
      </c>
      <c r="D2" s="420"/>
      <c r="E2" s="423" t="s">
        <v>1483</v>
      </c>
      <c r="F2" s="424"/>
    </row>
    <row r="3" spans="1:6" ht="11.25">
      <c r="A3" s="420">
        <v>1</v>
      </c>
      <c r="B3" s="422" t="s">
        <v>279</v>
      </c>
      <c r="C3" s="423" t="s">
        <v>1305</v>
      </c>
      <c r="D3" s="423" t="s">
        <v>1561</v>
      </c>
      <c r="E3" s="423" t="s">
        <v>1484</v>
      </c>
      <c r="F3" s="424"/>
    </row>
    <row r="4" spans="1:6" ht="11.25">
      <c r="A4" s="420">
        <v>2</v>
      </c>
      <c r="B4" s="422" t="s">
        <v>1205</v>
      </c>
      <c r="C4" s="423" t="s">
        <v>1312</v>
      </c>
      <c r="D4" s="423" t="s">
        <v>1562</v>
      </c>
      <c r="E4" s="423" t="s">
        <v>1498</v>
      </c>
      <c r="F4" s="424" t="s">
        <v>688</v>
      </c>
    </row>
    <row r="5" spans="1:6" ht="11.25">
      <c r="A5" s="420">
        <v>3</v>
      </c>
      <c r="B5" s="422" t="s">
        <v>1255</v>
      </c>
      <c r="C5" s="423" t="s">
        <v>353</v>
      </c>
      <c r="D5" s="423" t="s">
        <v>1563</v>
      </c>
      <c r="E5" s="423" t="s">
        <v>1485</v>
      </c>
      <c r="F5" s="424" t="s">
        <v>1451</v>
      </c>
    </row>
    <row r="6" spans="1:6" ht="11.25">
      <c r="A6" s="420">
        <v>4</v>
      </c>
      <c r="B6" s="426" t="s">
        <v>1208</v>
      </c>
      <c r="C6" s="423" t="s">
        <v>613</v>
      </c>
      <c r="D6" s="423" t="s">
        <v>1564</v>
      </c>
      <c r="E6" s="423" t="s">
        <v>1518</v>
      </c>
      <c r="F6" s="424" t="s">
        <v>589</v>
      </c>
    </row>
    <row r="7" spans="1:6" ht="11.25">
      <c r="A7" s="420">
        <v>5</v>
      </c>
      <c r="B7" s="422" t="s">
        <v>337</v>
      </c>
      <c r="C7" s="423" t="s">
        <v>298</v>
      </c>
      <c r="D7" s="420"/>
      <c r="E7" s="423" t="s">
        <v>1486</v>
      </c>
      <c r="F7" s="424" t="s">
        <v>1455</v>
      </c>
    </row>
    <row r="8" spans="1:6" ht="11.25">
      <c r="A8" s="420">
        <v>6</v>
      </c>
      <c r="B8" s="427" t="s">
        <v>1206</v>
      </c>
      <c r="C8" s="423" t="s">
        <v>296</v>
      </c>
      <c r="D8" s="423" t="s">
        <v>1565</v>
      </c>
      <c r="E8" s="423" t="s">
        <v>1487</v>
      </c>
      <c r="F8" s="424" t="s">
        <v>1452</v>
      </c>
    </row>
    <row r="9" spans="1:6" ht="11.25">
      <c r="A9" s="420">
        <v>7</v>
      </c>
      <c r="B9" s="422" t="s">
        <v>277</v>
      </c>
      <c r="C9" s="423" t="s">
        <v>299</v>
      </c>
      <c r="D9" s="423" t="s">
        <v>1566</v>
      </c>
      <c r="E9" s="423" t="s">
        <v>1488</v>
      </c>
      <c r="F9" s="424"/>
    </row>
    <row r="10" spans="1:6" ht="11.25">
      <c r="A10" s="420">
        <v>8</v>
      </c>
      <c r="B10" s="422" t="s">
        <v>274</v>
      </c>
      <c r="C10" s="423" t="s">
        <v>300</v>
      </c>
      <c r="D10" s="423" t="s">
        <v>1567</v>
      </c>
      <c r="E10" s="423" t="s">
        <v>1489</v>
      </c>
      <c r="F10" s="424"/>
    </row>
    <row r="11" spans="1:6" ht="11.25">
      <c r="A11" s="420">
        <v>9</v>
      </c>
      <c r="B11" s="422" t="s">
        <v>1211</v>
      </c>
      <c r="C11" s="423" t="s">
        <v>1313</v>
      </c>
      <c r="D11" s="423" t="s">
        <v>1568</v>
      </c>
      <c r="E11" s="423" t="s">
        <v>1490</v>
      </c>
      <c r="F11" s="424" t="s">
        <v>1457</v>
      </c>
    </row>
    <row r="12" spans="1:6" ht="11.25">
      <c r="A12" s="420">
        <v>10</v>
      </c>
      <c r="B12" s="422" t="s">
        <v>53</v>
      </c>
      <c r="C12" s="423" t="s">
        <v>1300</v>
      </c>
      <c r="D12" s="423" t="s">
        <v>1569</v>
      </c>
      <c r="E12" s="423" t="s">
        <v>1491</v>
      </c>
      <c r="F12" s="424" t="s">
        <v>1454</v>
      </c>
    </row>
    <row r="13" spans="1:6" ht="11.25">
      <c r="A13" s="420">
        <v>11</v>
      </c>
      <c r="B13" s="426" t="s">
        <v>1341</v>
      </c>
      <c r="C13" s="423" t="s">
        <v>1314</v>
      </c>
      <c r="D13" s="423" t="s">
        <v>1570</v>
      </c>
      <c r="E13" s="423" t="s">
        <v>1519</v>
      </c>
      <c r="F13" s="424" t="s">
        <v>1456</v>
      </c>
    </row>
    <row r="14" spans="1:6" ht="11.25">
      <c r="A14" s="420">
        <v>12</v>
      </c>
      <c r="B14" s="427" t="s">
        <v>322</v>
      </c>
      <c r="C14" s="423" t="s">
        <v>323</v>
      </c>
      <c r="D14" s="423" t="s">
        <v>1571</v>
      </c>
      <c r="E14" s="423" t="s">
        <v>1492</v>
      </c>
      <c r="F14" s="424"/>
    </row>
    <row r="15" spans="1:6" ht="11.25">
      <c r="A15" s="420">
        <v>13</v>
      </c>
      <c r="B15" s="422" t="s">
        <v>1207</v>
      </c>
      <c r="C15" s="423" t="s">
        <v>1315</v>
      </c>
      <c r="D15" s="423" t="s">
        <v>1572</v>
      </c>
      <c r="E15" s="423" t="s">
        <v>1493</v>
      </c>
      <c r="F15" s="424" t="s">
        <v>1453</v>
      </c>
    </row>
    <row r="16" spans="1:6" ht="11.25">
      <c r="A16" s="420">
        <v>14</v>
      </c>
      <c r="B16" s="427" t="s">
        <v>1213</v>
      </c>
      <c r="C16" s="423" t="s">
        <v>370</v>
      </c>
      <c r="D16" s="423" t="s">
        <v>1573</v>
      </c>
      <c r="E16" s="423" t="s">
        <v>1494</v>
      </c>
      <c r="F16" s="424" t="s">
        <v>693</v>
      </c>
    </row>
    <row r="17" spans="1:6" ht="11.25">
      <c r="A17" s="420">
        <v>15</v>
      </c>
      <c r="B17" s="426" t="s">
        <v>563</v>
      </c>
      <c r="C17" s="423" t="s">
        <v>614</v>
      </c>
      <c r="D17" s="423" t="s">
        <v>1574</v>
      </c>
      <c r="E17" s="423" t="s">
        <v>1520</v>
      </c>
      <c r="F17" s="424" t="s">
        <v>564</v>
      </c>
    </row>
    <row r="18" spans="1:6" ht="12.75" customHeight="1">
      <c r="A18" s="420">
        <v>16</v>
      </c>
      <c r="B18" s="422" t="s">
        <v>285</v>
      </c>
      <c r="C18" s="423" t="s">
        <v>311</v>
      </c>
      <c r="D18" s="423" t="s">
        <v>1575</v>
      </c>
      <c r="E18" s="423" t="s">
        <v>1495</v>
      </c>
      <c r="F18" s="424"/>
    </row>
    <row r="19" spans="1:6" ht="11.25">
      <c r="A19" s="420">
        <v>17</v>
      </c>
      <c r="B19" s="427" t="s">
        <v>660</v>
      </c>
      <c r="C19" s="423" t="s">
        <v>1301</v>
      </c>
      <c r="D19" s="423" t="s">
        <v>1576</v>
      </c>
      <c r="E19" s="423" t="s">
        <v>1496</v>
      </c>
      <c r="F19" s="424" t="s">
        <v>695</v>
      </c>
    </row>
    <row r="20" spans="1:6" ht="11.25">
      <c r="A20" s="420">
        <v>18</v>
      </c>
      <c r="B20" s="427" t="s">
        <v>664</v>
      </c>
      <c r="C20" s="423" t="s">
        <v>312</v>
      </c>
      <c r="D20" s="423" t="s">
        <v>1577</v>
      </c>
      <c r="E20" s="423" t="s">
        <v>1497</v>
      </c>
      <c r="F20" s="424" t="s">
        <v>662</v>
      </c>
    </row>
    <row r="21" spans="1:6" ht="11.25">
      <c r="A21" s="420">
        <v>19</v>
      </c>
      <c r="B21" s="427" t="s">
        <v>1020</v>
      </c>
      <c r="C21" s="423" t="s">
        <v>670</v>
      </c>
      <c r="D21" s="423" t="s">
        <v>1578</v>
      </c>
      <c r="E21" s="423" t="s">
        <v>1517</v>
      </c>
      <c r="F21" s="424" t="s">
        <v>669</v>
      </c>
    </row>
    <row r="22" spans="1:6" s="431" customFormat="1" ht="11.25">
      <c r="A22" s="420">
        <v>20</v>
      </c>
      <c r="B22" s="428" t="s">
        <v>211</v>
      </c>
      <c r="C22" s="429"/>
      <c r="D22" s="429"/>
      <c r="E22" s="423" t="s">
        <v>1516</v>
      </c>
      <c r="F22" s="430" t="s">
        <v>1559</v>
      </c>
    </row>
    <row r="23" spans="1:6" ht="11.25">
      <c r="A23" s="420">
        <v>21</v>
      </c>
      <c r="B23" s="432" t="s">
        <v>488</v>
      </c>
      <c r="C23" s="433"/>
      <c r="D23" s="433"/>
      <c r="E23" s="423" t="s">
        <v>1499</v>
      </c>
      <c r="F23" s="424" t="s">
        <v>590</v>
      </c>
    </row>
    <row r="24" spans="1:6" ht="11.25">
      <c r="A24" s="420">
        <v>22</v>
      </c>
      <c r="B24" s="432" t="s">
        <v>464</v>
      </c>
      <c r="C24" s="433"/>
      <c r="D24" s="433"/>
      <c r="E24" s="423" t="s">
        <v>1536</v>
      </c>
      <c r="F24" s="424" t="s">
        <v>590</v>
      </c>
    </row>
    <row r="25" spans="1:6" ht="11.25">
      <c r="A25" s="420">
        <v>23</v>
      </c>
      <c r="B25" s="432" t="s">
        <v>435</v>
      </c>
      <c r="C25" s="433"/>
      <c r="D25" s="433"/>
      <c r="E25" s="423" t="s">
        <v>1501</v>
      </c>
      <c r="F25" s="424" t="s">
        <v>648</v>
      </c>
    </row>
    <row r="26" spans="1:6" ht="11.25">
      <c r="A26" s="420">
        <v>24</v>
      </c>
      <c r="B26" s="432" t="s">
        <v>436</v>
      </c>
      <c r="C26" s="433"/>
      <c r="D26" s="433"/>
      <c r="E26" s="423" t="s">
        <v>1502</v>
      </c>
      <c r="F26" s="424" t="s">
        <v>648</v>
      </c>
    </row>
    <row r="27" spans="1:6" ht="11.25">
      <c r="A27" s="420">
        <v>25</v>
      </c>
      <c r="B27" s="432" t="s">
        <v>465</v>
      </c>
      <c r="C27" s="433"/>
      <c r="D27" s="433"/>
      <c r="E27" s="423" t="s">
        <v>1528</v>
      </c>
      <c r="F27" s="424" t="s">
        <v>648</v>
      </c>
    </row>
    <row r="28" spans="1:6" ht="11.25">
      <c r="A28" s="420">
        <v>26</v>
      </c>
      <c r="B28" s="432" t="s">
        <v>439</v>
      </c>
      <c r="C28" s="433"/>
      <c r="D28" s="433"/>
      <c r="E28" s="423" t="s">
        <v>1579</v>
      </c>
      <c r="F28" s="424" t="s">
        <v>661</v>
      </c>
    </row>
    <row r="29" spans="1:6" ht="11.25">
      <c r="A29" s="420">
        <v>27</v>
      </c>
      <c r="B29" s="432" t="s">
        <v>440</v>
      </c>
      <c r="C29" s="433"/>
      <c r="D29" s="433"/>
      <c r="E29" s="423" t="s">
        <v>1500</v>
      </c>
      <c r="F29" s="424" t="s">
        <v>648</v>
      </c>
    </row>
    <row r="30" spans="1:6" ht="11.25">
      <c r="A30" s="420">
        <v>28</v>
      </c>
      <c r="B30" s="432" t="s">
        <v>284</v>
      </c>
      <c r="C30" s="433"/>
      <c r="D30" s="433"/>
      <c r="E30" s="423" t="s">
        <v>1580</v>
      </c>
      <c r="F30" s="424" t="s">
        <v>694</v>
      </c>
    </row>
    <row r="31" spans="1:6" ht="11.25">
      <c r="A31" s="420">
        <v>29</v>
      </c>
      <c r="B31" s="432" t="s">
        <v>287</v>
      </c>
      <c r="C31" s="433"/>
      <c r="D31" s="433"/>
      <c r="E31" s="423" t="s">
        <v>1503</v>
      </c>
      <c r="F31" s="424" t="s">
        <v>590</v>
      </c>
    </row>
    <row r="32" spans="1:6" ht="11.25">
      <c r="A32" s="420">
        <v>30</v>
      </c>
      <c r="B32" s="432" t="s">
        <v>345</v>
      </c>
      <c r="C32" s="433"/>
      <c r="D32" s="433"/>
      <c r="E32" s="423" t="s">
        <v>1504</v>
      </c>
      <c r="F32" s="424" t="s">
        <v>883</v>
      </c>
    </row>
    <row r="33" spans="1:6" ht="11.25">
      <c r="A33" s="420">
        <v>31</v>
      </c>
      <c r="B33" s="432" t="s">
        <v>484</v>
      </c>
      <c r="C33" s="433"/>
      <c r="D33" s="433"/>
      <c r="E33" s="423" t="s">
        <v>1505</v>
      </c>
      <c r="F33" s="424" t="s">
        <v>648</v>
      </c>
    </row>
    <row r="34" spans="1:6" ht="11.25">
      <c r="A34" s="420">
        <v>32</v>
      </c>
      <c r="B34" s="432" t="s">
        <v>58</v>
      </c>
      <c r="C34" s="433"/>
      <c r="D34" s="433"/>
      <c r="E34" s="423" t="s">
        <v>1506</v>
      </c>
      <c r="F34" s="424" t="s">
        <v>562</v>
      </c>
    </row>
    <row r="35" spans="1:6" ht="11.25">
      <c r="A35" s="420">
        <v>33</v>
      </c>
      <c r="B35" s="432" t="s">
        <v>276</v>
      </c>
      <c r="C35" s="433"/>
      <c r="D35" s="433"/>
      <c r="E35" s="423" t="s">
        <v>1507</v>
      </c>
      <c r="F35" s="424" t="s">
        <v>689</v>
      </c>
    </row>
    <row r="36" spans="1:6" ht="11.25">
      <c r="A36" s="420">
        <v>34</v>
      </c>
      <c r="B36" s="432" t="s">
        <v>485</v>
      </c>
      <c r="C36" s="433"/>
      <c r="D36" s="433"/>
      <c r="E36" s="423" t="s">
        <v>1581</v>
      </c>
      <c r="F36" s="424" t="s">
        <v>562</v>
      </c>
    </row>
    <row r="37" spans="1:6" ht="11.25">
      <c r="A37" s="420">
        <v>35</v>
      </c>
      <c r="B37" s="432" t="s">
        <v>275</v>
      </c>
      <c r="C37" s="433"/>
      <c r="D37" s="433"/>
      <c r="E37" s="423" t="s">
        <v>1508</v>
      </c>
      <c r="F37" s="424" t="s">
        <v>562</v>
      </c>
    </row>
    <row r="38" spans="1:6" ht="11.25">
      <c r="A38" s="420">
        <v>36</v>
      </c>
      <c r="B38" s="432" t="s">
        <v>273</v>
      </c>
      <c r="C38" s="433"/>
      <c r="D38" s="433"/>
      <c r="E38" s="423" t="s">
        <v>1509</v>
      </c>
      <c r="F38" s="424" t="s">
        <v>691</v>
      </c>
    </row>
    <row r="39" spans="1:6" ht="11.25">
      <c r="A39" s="420">
        <v>37</v>
      </c>
      <c r="B39" s="434" t="s">
        <v>283</v>
      </c>
      <c r="C39" s="435"/>
      <c r="D39" s="435"/>
      <c r="E39" s="436" t="s">
        <v>1510</v>
      </c>
      <c r="F39" s="424" t="s">
        <v>565</v>
      </c>
    </row>
    <row r="40" spans="1:6" ht="11.25">
      <c r="A40" s="420">
        <v>38</v>
      </c>
      <c r="B40" s="432" t="s">
        <v>291</v>
      </c>
      <c r="C40" s="433"/>
      <c r="D40" s="433"/>
      <c r="E40" s="423" t="s">
        <v>1511</v>
      </c>
      <c r="F40" s="424" t="s">
        <v>692</v>
      </c>
    </row>
    <row r="41" spans="1:6" ht="11.25">
      <c r="A41" s="420">
        <v>39</v>
      </c>
      <c r="B41" s="432" t="s">
        <v>282</v>
      </c>
      <c r="C41" s="433"/>
      <c r="D41" s="433"/>
      <c r="E41" s="423" t="s">
        <v>1512</v>
      </c>
      <c r="F41" s="424" t="s">
        <v>690</v>
      </c>
    </row>
    <row r="42" spans="1:6" ht="11.25">
      <c r="A42" s="420">
        <v>40</v>
      </c>
      <c r="B42" s="432" t="s">
        <v>476</v>
      </c>
      <c r="C42" s="433"/>
      <c r="D42" s="433"/>
      <c r="E42" s="423" t="s">
        <v>1513</v>
      </c>
      <c r="F42" s="424" t="s">
        <v>663</v>
      </c>
    </row>
    <row r="43" spans="1:6" ht="11.25">
      <c r="A43" s="420">
        <v>41</v>
      </c>
      <c r="B43" s="432" t="s">
        <v>449</v>
      </c>
      <c r="C43" s="433"/>
      <c r="D43" s="433"/>
      <c r="E43" s="423" t="s">
        <v>1514</v>
      </c>
      <c r="F43" s="424" t="s">
        <v>562</v>
      </c>
    </row>
    <row r="44" spans="1:6" ht="11.25">
      <c r="A44" s="420">
        <v>42</v>
      </c>
      <c r="B44" s="432" t="s">
        <v>466</v>
      </c>
      <c r="C44" s="433"/>
      <c r="D44" s="433"/>
      <c r="E44" s="423" t="s">
        <v>1515</v>
      </c>
      <c r="F44" s="424" t="s">
        <v>562</v>
      </c>
    </row>
    <row r="46" spans="2:6" ht="11.25">
      <c r="B46" s="425"/>
      <c r="F46" s="437"/>
    </row>
    <row r="47" spans="2:6" ht="11.25">
      <c r="B47" s="425"/>
      <c r="F47" s="438"/>
    </row>
    <row r="48" spans="2:6" ht="11.25">
      <c r="B48" s="425"/>
      <c r="F48" s="439"/>
    </row>
    <row r="49" spans="2:6" ht="11.25">
      <c r="B49" s="425"/>
      <c r="F49" s="440"/>
    </row>
    <row r="50" spans="2:6" ht="11.25">
      <c r="B50" s="425"/>
      <c r="F50" s="441"/>
    </row>
    <row r="51" spans="2:6" ht="11.25">
      <c r="B51" s="425"/>
      <c r="F51" s="442"/>
    </row>
    <row r="52" spans="2:6" ht="11.25">
      <c r="B52" s="425"/>
      <c r="F52" s="443"/>
    </row>
    <row r="53" spans="2:6" ht="11.25">
      <c r="B53" s="425"/>
      <c r="F53" s="444"/>
    </row>
    <row r="54" spans="2:6" ht="11.25">
      <c r="B54" s="425"/>
      <c r="F54" s="445"/>
    </row>
  </sheetData>
  <sheetProtection/>
  <hyperlinks>
    <hyperlink ref="C2" location="Base" display="Base"/>
    <hyperlink ref="E2" location="Base_O" display="Base_O"/>
    <hyperlink ref="C3" location="AL_" display="AL"/>
    <hyperlink ref="D3" location="AL_D" display="AL_D"/>
    <hyperlink ref="E3" location="AL_O" display="AL_O"/>
    <hyperlink ref="C4" location="AT_" display="AT"/>
    <hyperlink ref="D4" location="AT_D" display="AT_D"/>
    <hyperlink ref="E4" location="AM_O" display="AM_O"/>
    <hyperlink ref="C5" location="BA_" display="BA"/>
    <hyperlink ref="D5" location="BA_D" display="BA_D"/>
    <hyperlink ref="E5" location="TA_O" display="TA_O"/>
    <hyperlink ref="C6" location="CC_" display="CC"/>
    <hyperlink ref="D6" location="CC_D" display="CC_D"/>
    <hyperlink ref="E6" location="CC_N" display="CC_N"/>
    <hyperlink ref="C7" location="CD_" display="CD"/>
    <hyperlink ref="E7" location="SC_O" display="SC_O"/>
    <hyperlink ref="C8" location="CG_" display="CG"/>
    <hyperlink ref="D8" location="CG_D" display="CG_D"/>
    <hyperlink ref="E8" location="CO_O" display="CO_O"/>
    <hyperlink ref="C9" location="CN_" display="CN"/>
    <hyperlink ref="D9" location="CN_D" display="CN_D"/>
    <hyperlink ref="E9" location="CN_O" display="CN_O"/>
    <hyperlink ref="C10" location="CT_" display="CT"/>
    <hyperlink ref="D10" location="CT_D" display="CT_D"/>
    <hyperlink ref="E10" location="CT_O" display="CT_O"/>
    <hyperlink ref="C11" location="GA_" display="GA"/>
    <hyperlink ref="D11" location="GA_D" display="GA_D"/>
    <hyperlink ref="E11" location="RE_O" display="RE_O"/>
    <hyperlink ref="C12" location="IM_" display="IM"/>
    <hyperlink ref="D12" location="IM_D" display="IM_D"/>
    <hyperlink ref="E12" location="IU_O" display="IU_O"/>
    <hyperlink ref="C13" location="LV_" display="LV"/>
    <hyperlink ref="D13" location="LV_D" display="LV_D"/>
    <hyperlink ref="E13" location="FV_N" display="FV_N"/>
    <hyperlink ref="C14" location="MA_" display="MA"/>
    <hyperlink ref="D14" location="MA_D" display="MA_D"/>
    <hyperlink ref="E14" location="MA_O" display="MA_O"/>
    <hyperlink ref="C15" location="MC_" display="MC"/>
    <hyperlink ref="D15" location="MC_D" display="MC_D"/>
    <hyperlink ref="E15" location="CM_O" display="CM_O"/>
    <hyperlink ref="C16" location="OC_" display="OC"/>
    <hyperlink ref="D16" location="OC_D" display="OC_D"/>
    <hyperlink ref="E16" location="MV_O" display="MV_O"/>
    <hyperlink ref="C17" location="PL_" display="PL"/>
    <hyperlink ref="D17" location="PL_D" display="PL_D"/>
    <hyperlink ref="E17" location="PL_N" display="PL_N"/>
    <hyperlink ref="C18" location="RP_" display="RP"/>
    <hyperlink ref="D18" location="RP_D" display="RP_D"/>
    <hyperlink ref="E18" location="RP_O" display="RP_O"/>
    <hyperlink ref="C19" location="RS_" display="RS"/>
    <hyperlink ref="D19" location="RS_D" display="RS_D"/>
    <hyperlink ref="E19" location="CS_O" display="CS_O"/>
    <hyperlink ref="C20" location="RT_" display="RT"/>
    <hyperlink ref="D20" location="RT_D" display="RT_D"/>
    <hyperlink ref="E20" location="RT_O" display="RT_O"/>
    <hyperlink ref="C21" location="TR_" display="TR"/>
    <hyperlink ref="D21" location="TR_D" display="TR_D"/>
    <hyperlink ref="E21" location="RC_O" display="RC_O"/>
    <hyperlink ref="E22" location="PO_O" display="PO_O"/>
    <hyperlink ref="E23" location="OC_O" display="OC_O"/>
    <hyperlink ref="E24" location="CL_O" display="CL_O"/>
    <hyperlink ref="E25" location="CA_O" display="CA_O"/>
    <hyperlink ref="E26" location="CE_O" display="CE_O"/>
    <hyperlink ref="E27" location="CB_O" display="CB_O"/>
    <hyperlink ref="E28" location="CI_O" display="CD_O"/>
    <hyperlink ref="E29" location="CP_O" display="CP_O"/>
    <hyperlink ref="E30" location="CG_O" display="CG_O"/>
    <hyperlink ref="E31" location="CD_O" display="CD_O"/>
    <hyperlink ref="E32" location="CR_O" display="CR_O"/>
    <hyperlink ref="E33" location="DI_O" display="DI_O"/>
    <hyperlink ref="E34" location="EQ_O" display="EQ_O"/>
    <hyperlink ref="E35" location="HE_O" display="HE_O"/>
    <hyperlink ref="E36" location="HN_O" display="HC_O"/>
    <hyperlink ref="E37" location="IN_O" display="IN_O"/>
    <hyperlink ref="E38" location="IS_O" display="IS_O"/>
    <hyperlink ref="E39" location="MO_O" display="MO_O"/>
    <hyperlink ref="E40" location="OL_O" display="OL_O"/>
    <hyperlink ref="E41" location="PD_O" display="PD_O"/>
    <hyperlink ref="E42" location="RI_O" display="RI_O"/>
    <hyperlink ref="E43" location="SE_O" display="SE_O"/>
    <hyperlink ref="E44" location="SU_O" display="SU_O"/>
  </hyperlinks>
  <printOptions/>
  <pageMargins left="0.7086614173228347" right="0.31496062992125984" top="0.7480314960629921" bottom="0.7480314960629921" header="0.31496062992125984" footer="0.31496062992125984"/>
  <pageSetup horizontalDpi="600" verticalDpi="600" orientation="landscape" paperSize="9" scale="85" r:id="rId3"/>
  <legacyDrawing r:id="rId2"/>
</worksheet>
</file>

<file path=xl/worksheets/sheet44.xml><?xml version="1.0" encoding="utf-8"?>
<worksheet xmlns="http://schemas.openxmlformats.org/spreadsheetml/2006/main" xmlns:r="http://schemas.openxmlformats.org/officeDocument/2006/relationships">
  <dimension ref="A1:K54"/>
  <sheetViews>
    <sheetView zoomScaleSheetLayoutView="80" zoomScalePageLayoutView="0" workbookViewId="0" topLeftCell="D38">
      <selection activeCell="E51" sqref="E51"/>
    </sheetView>
  </sheetViews>
  <sheetFormatPr defaultColWidth="8.796875" defaultRowHeight="14.25"/>
  <cols>
    <col min="1" max="1" width="4" style="481" bestFit="1" customWidth="1"/>
    <col min="2" max="2" width="55.5" style="480" bestFit="1" customWidth="1"/>
    <col min="3" max="3" width="55.3984375" style="748" bestFit="1" customWidth="1"/>
    <col min="4" max="4" width="19.59765625" style="748" bestFit="1" customWidth="1"/>
    <col min="5" max="5" width="22.59765625" style="748" bestFit="1" customWidth="1"/>
    <col min="6" max="6" width="33.69921875" style="748" bestFit="1" customWidth="1"/>
    <col min="7" max="7" width="14.59765625" style="480" customWidth="1"/>
    <col min="8" max="8" width="18.59765625" style="480" customWidth="1"/>
    <col min="9" max="10" width="5" style="480" bestFit="1" customWidth="1"/>
    <col min="11" max="11" width="15.59765625" style="713" bestFit="1" customWidth="1"/>
    <col min="12" max="16384" width="9" style="480" customWidth="1"/>
  </cols>
  <sheetData>
    <row r="1" spans="1:11" s="707" customFormat="1" ht="11.25">
      <c r="A1" s="678" t="s">
        <v>1582</v>
      </c>
      <c r="B1" s="705" t="s">
        <v>1521</v>
      </c>
      <c r="C1" s="705" t="s">
        <v>497</v>
      </c>
      <c r="D1" s="705" t="s">
        <v>1026</v>
      </c>
      <c r="E1" s="705" t="s">
        <v>1021</v>
      </c>
      <c r="F1" s="706" t="s">
        <v>813</v>
      </c>
      <c r="G1" s="706" t="s">
        <v>518</v>
      </c>
      <c r="H1" s="706" t="s">
        <v>519</v>
      </c>
      <c r="K1" s="708"/>
    </row>
    <row r="2" spans="1:8" ht="11.25">
      <c r="A2" s="709"/>
      <c r="B2" s="710" t="s">
        <v>610</v>
      </c>
      <c r="C2" s="471"/>
      <c r="D2" s="471"/>
      <c r="E2" s="711" t="s">
        <v>610</v>
      </c>
      <c r="F2" s="471"/>
      <c r="G2" s="420"/>
      <c r="H2" s="712" t="s">
        <v>807</v>
      </c>
    </row>
    <row r="3" spans="1:8" ht="45">
      <c r="A3" s="709"/>
      <c r="B3" s="710" t="s">
        <v>591</v>
      </c>
      <c r="C3" s="711" t="s">
        <v>987</v>
      </c>
      <c r="D3" s="711"/>
      <c r="E3" s="711" t="s">
        <v>591</v>
      </c>
      <c r="F3" s="471"/>
      <c r="G3" s="420"/>
      <c r="H3" s="714"/>
    </row>
    <row r="4" spans="1:8" ht="56.25">
      <c r="A4" s="715"/>
      <c r="B4" s="716" t="s">
        <v>43</v>
      </c>
      <c r="C4" s="711" t="s">
        <v>988</v>
      </c>
      <c r="D4" s="711"/>
      <c r="E4" s="711" t="s">
        <v>43</v>
      </c>
      <c r="F4" s="471"/>
      <c r="G4" s="420"/>
      <c r="H4" s="712" t="s">
        <v>294</v>
      </c>
    </row>
    <row r="5" spans="1:8" ht="22.5">
      <c r="A5" s="717"/>
      <c r="B5" s="718" t="s">
        <v>55</v>
      </c>
      <c r="C5" s="719" t="s">
        <v>989</v>
      </c>
      <c r="D5" s="719"/>
      <c r="E5" s="719" t="s">
        <v>55</v>
      </c>
      <c r="F5" s="471"/>
      <c r="G5" s="420"/>
      <c r="H5" s="720" t="s">
        <v>298</v>
      </c>
    </row>
    <row r="6" spans="1:8" ht="11.25">
      <c r="A6" s="715"/>
      <c r="B6" s="721" t="s">
        <v>396</v>
      </c>
      <c r="C6" s="722"/>
      <c r="D6" s="722"/>
      <c r="E6" s="722" t="s">
        <v>396</v>
      </c>
      <c r="F6" s="471"/>
      <c r="G6" s="420"/>
      <c r="H6" s="712" t="s">
        <v>294</v>
      </c>
    </row>
    <row r="7" spans="1:8" ht="11.25">
      <c r="A7" s="715"/>
      <c r="B7" s="721" t="s">
        <v>397</v>
      </c>
      <c r="C7" s="722"/>
      <c r="D7" s="722"/>
      <c r="E7" s="722" t="s">
        <v>397</v>
      </c>
      <c r="F7" s="471"/>
      <c r="G7" s="420"/>
      <c r="H7" s="712" t="s">
        <v>294</v>
      </c>
    </row>
    <row r="8" spans="1:8" ht="11.25">
      <c r="A8" s="715"/>
      <c r="B8" s="721" t="s">
        <v>454</v>
      </c>
      <c r="C8" s="722"/>
      <c r="D8" s="722"/>
      <c r="E8" s="722" t="s">
        <v>454</v>
      </c>
      <c r="F8" s="471"/>
      <c r="G8" s="420"/>
      <c r="H8" s="712" t="s">
        <v>294</v>
      </c>
    </row>
    <row r="9" spans="1:8" ht="22.5">
      <c r="A9" s="715"/>
      <c r="B9" s="723" t="s">
        <v>592</v>
      </c>
      <c r="C9" s="724" t="s">
        <v>997</v>
      </c>
      <c r="D9" s="724"/>
      <c r="E9" s="725" t="s">
        <v>592</v>
      </c>
      <c r="F9" s="471"/>
      <c r="G9" s="420"/>
      <c r="H9" s="712" t="s">
        <v>352</v>
      </c>
    </row>
    <row r="10" spans="1:8" ht="101.25">
      <c r="A10" s="715"/>
      <c r="B10" s="721" t="s">
        <v>593</v>
      </c>
      <c r="C10" s="722" t="s">
        <v>1338</v>
      </c>
      <c r="D10" s="722"/>
      <c r="E10" s="722" t="s">
        <v>593</v>
      </c>
      <c r="F10" s="471"/>
      <c r="G10" s="420"/>
      <c r="H10" s="712" t="s">
        <v>294</v>
      </c>
    </row>
    <row r="11" spans="1:8" ht="22.5">
      <c r="A11" s="715"/>
      <c r="B11" s="726" t="s">
        <v>846</v>
      </c>
      <c r="C11" s="722"/>
      <c r="D11" s="722"/>
      <c r="E11" s="722" t="s">
        <v>846</v>
      </c>
      <c r="F11" s="711" t="s">
        <v>809</v>
      </c>
      <c r="G11" s="420"/>
      <c r="H11" s="712" t="s">
        <v>344</v>
      </c>
    </row>
    <row r="12" spans="1:8" ht="33.75">
      <c r="A12" s="715"/>
      <c r="B12" s="727" t="s">
        <v>810</v>
      </c>
      <c r="C12" s="722" t="s">
        <v>1701</v>
      </c>
      <c r="D12" s="722" t="s">
        <v>1061</v>
      </c>
      <c r="E12" s="728" t="s">
        <v>810</v>
      </c>
      <c r="F12" s="471"/>
      <c r="G12" s="420"/>
      <c r="H12" s="712"/>
    </row>
    <row r="13" spans="1:8" ht="33.75">
      <c r="A13" s="729"/>
      <c r="B13" s="726" t="s">
        <v>143</v>
      </c>
      <c r="C13" s="730" t="s">
        <v>967</v>
      </c>
      <c r="D13" s="730"/>
      <c r="E13" s="730" t="s">
        <v>143</v>
      </c>
      <c r="F13" s="471"/>
      <c r="G13" s="420"/>
      <c r="H13" s="712" t="s">
        <v>303</v>
      </c>
    </row>
    <row r="14" spans="1:8" ht="22.5">
      <c r="A14" s="729"/>
      <c r="B14" s="726" t="s">
        <v>142</v>
      </c>
      <c r="C14" s="730" t="s">
        <v>967</v>
      </c>
      <c r="D14" s="730"/>
      <c r="E14" s="730" t="s">
        <v>142</v>
      </c>
      <c r="F14" s="471"/>
      <c r="G14" s="420"/>
      <c r="H14" s="712" t="s">
        <v>303</v>
      </c>
    </row>
    <row r="15" spans="1:8" ht="11.25">
      <c r="A15" s="729"/>
      <c r="B15" s="726" t="s">
        <v>594</v>
      </c>
      <c r="C15" s="730" t="s">
        <v>967</v>
      </c>
      <c r="D15" s="730"/>
      <c r="E15" s="730" t="s">
        <v>594</v>
      </c>
      <c r="F15" s="731"/>
      <c r="G15" s="479"/>
      <c r="H15" s="712" t="s">
        <v>303</v>
      </c>
    </row>
    <row r="16" spans="1:8" ht="11.25">
      <c r="A16" s="715"/>
      <c r="B16" s="721" t="s">
        <v>400</v>
      </c>
      <c r="C16" s="730" t="s">
        <v>967</v>
      </c>
      <c r="D16" s="730"/>
      <c r="E16" s="730" t="s">
        <v>400</v>
      </c>
      <c r="F16" s="731"/>
      <c r="G16" s="479"/>
      <c r="H16" s="712" t="s">
        <v>294</v>
      </c>
    </row>
    <row r="17" spans="1:8" ht="11.25">
      <c r="A17" s="715"/>
      <c r="B17" s="723" t="s">
        <v>50</v>
      </c>
      <c r="C17" s="732" t="s">
        <v>808</v>
      </c>
      <c r="D17" s="732"/>
      <c r="E17" s="732" t="s">
        <v>50</v>
      </c>
      <c r="F17" s="731"/>
      <c r="G17" s="479"/>
      <c r="H17" s="733" t="s">
        <v>352</v>
      </c>
    </row>
    <row r="18" spans="1:8" ht="45">
      <c r="A18" s="715"/>
      <c r="B18" s="721" t="s">
        <v>612</v>
      </c>
      <c r="C18" s="732" t="s">
        <v>940</v>
      </c>
      <c r="D18" s="732"/>
      <c r="E18" s="732" t="s">
        <v>612</v>
      </c>
      <c r="F18" s="731"/>
      <c r="G18" s="479"/>
      <c r="H18" s="712" t="s">
        <v>294</v>
      </c>
    </row>
    <row r="19" spans="1:8" ht="11.25">
      <c r="A19" s="715"/>
      <c r="B19" s="721" t="s">
        <v>401</v>
      </c>
      <c r="C19" s="722"/>
      <c r="D19" s="722"/>
      <c r="E19" s="722" t="s">
        <v>401</v>
      </c>
      <c r="F19" s="731"/>
      <c r="G19" s="479"/>
      <c r="H19" s="712" t="s">
        <v>294</v>
      </c>
    </row>
    <row r="20" spans="1:8" ht="11.25">
      <c r="A20" s="715"/>
      <c r="B20" s="734" t="s">
        <v>595</v>
      </c>
      <c r="C20" s="722" t="s">
        <v>811</v>
      </c>
      <c r="D20" s="722"/>
      <c r="E20" s="722" t="s">
        <v>595</v>
      </c>
      <c r="F20" s="731"/>
      <c r="G20" s="479"/>
      <c r="H20" s="712" t="s">
        <v>658</v>
      </c>
    </row>
    <row r="21" spans="1:8" ht="22.5">
      <c r="A21" s="715"/>
      <c r="B21" s="734" t="s">
        <v>596</v>
      </c>
      <c r="C21" s="722" t="s">
        <v>941</v>
      </c>
      <c r="D21" s="722"/>
      <c r="E21" s="722" t="s">
        <v>596</v>
      </c>
      <c r="F21" s="731"/>
      <c r="G21" s="479"/>
      <c r="H21" s="712" t="s">
        <v>658</v>
      </c>
    </row>
    <row r="22" spans="1:8" ht="11.25">
      <c r="A22" s="715"/>
      <c r="B22" s="734" t="s">
        <v>597</v>
      </c>
      <c r="C22" s="722" t="s">
        <v>811</v>
      </c>
      <c r="D22" s="722"/>
      <c r="E22" s="722" t="s">
        <v>597</v>
      </c>
      <c r="F22" s="731"/>
      <c r="G22" s="479"/>
      <c r="H22" s="712" t="s">
        <v>658</v>
      </c>
    </row>
    <row r="23" spans="1:8" ht="11.25">
      <c r="A23" s="715"/>
      <c r="B23" s="734" t="s">
        <v>659</v>
      </c>
      <c r="C23" s="722" t="s">
        <v>811</v>
      </c>
      <c r="D23" s="722"/>
      <c r="E23" s="722" t="s">
        <v>659</v>
      </c>
      <c r="F23" s="731"/>
      <c r="G23" s="479"/>
      <c r="H23" s="712" t="s">
        <v>658</v>
      </c>
    </row>
    <row r="24" spans="1:8" ht="11.25">
      <c r="A24" s="715"/>
      <c r="B24" s="721" t="s">
        <v>402</v>
      </c>
      <c r="C24" s="722"/>
      <c r="D24" s="722"/>
      <c r="E24" s="722" t="s">
        <v>402</v>
      </c>
      <c r="F24" s="731"/>
      <c r="G24" s="479"/>
      <c r="H24" s="712" t="s">
        <v>294</v>
      </c>
    </row>
    <row r="25" spans="1:8" ht="11.25">
      <c r="A25" s="715"/>
      <c r="B25" s="726" t="s">
        <v>403</v>
      </c>
      <c r="C25" s="722"/>
      <c r="D25" s="722"/>
      <c r="E25" s="722" t="s">
        <v>403</v>
      </c>
      <c r="F25" s="731"/>
      <c r="G25" s="479"/>
      <c r="H25" s="712" t="s">
        <v>294</v>
      </c>
    </row>
    <row r="26" spans="1:8" ht="22.5">
      <c r="A26" s="715"/>
      <c r="B26" s="735" t="s">
        <v>814</v>
      </c>
      <c r="C26" s="722"/>
      <c r="D26" s="722"/>
      <c r="E26" s="722" t="s">
        <v>814</v>
      </c>
      <c r="F26" s="731" t="s">
        <v>812</v>
      </c>
      <c r="G26" s="479"/>
      <c r="H26" s="712" t="s">
        <v>294</v>
      </c>
    </row>
    <row r="27" spans="1:8" ht="11.25">
      <c r="A27" s="715"/>
      <c r="B27" s="736" t="s">
        <v>598</v>
      </c>
      <c r="C27" s="722" t="s">
        <v>815</v>
      </c>
      <c r="D27" s="722"/>
      <c r="E27" s="722" t="s">
        <v>598</v>
      </c>
      <c r="F27" s="731"/>
      <c r="G27" s="479"/>
      <c r="H27" s="737"/>
    </row>
    <row r="28" spans="1:8" ht="11.25">
      <c r="A28" s="715"/>
      <c r="B28" s="726" t="s">
        <v>404</v>
      </c>
      <c r="C28" s="722"/>
      <c r="D28" s="722"/>
      <c r="E28" s="722" t="s">
        <v>404</v>
      </c>
      <c r="F28" s="731"/>
      <c r="G28" s="479"/>
      <c r="H28" s="712" t="s">
        <v>294</v>
      </c>
    </row>
    <row r="29" spans="1:8" ht="11.25">
      <c r="A29" s="715"/>
      <c r="B29" s="721" t="s">
        <v>51</v>
      </c>
      <c r="C29" s="722"/>
      <c r="D29" s="722"/>
      <c r="E29" s="722" t="s">
        <v>51</v>
      </c>
      <c r="F29" s="731"/>
      <c r="G29" s="479"/>
      <c r="H29" s="733" t="s">
        <v>294</v>
      </c>
    </row>
    <row r="30" spans="1:8" ht="11.25">
      <c r="A30" s="715"/>
      <c r="B30" s="721" t="s">
        <v>52</v>
      </c>
      <c r="C30" s="722"/>
      <c r="D30" s="722"/>
      <c r="E30" s="722" t="s">
        <v>52</v>
      </c>
      <c r="F30" s="731"/>
      <c r="G30" s="479"/>
      <c r="H30" s="733" t="s">
        <v>352</v>
      </c>
    </row>
    <row r="31" spans="1:8" ht="22.5">
      <c r="A31" s="715"/>
      <c r="B31" s="738" t="s">
        <v>816</v>
      </c>
      <c r="C31" s="722" t="s">
        <v>942</v>
      </c>
      <c r="D31" s="722"/>
      <c r="E31" s="722" t="s">
        <v>816</v>
      </c>
      <c r="F31" s="731"/>
      <c r="G31" s="479"/>
      <c r="H31" s="714"/>
    </row>
    <row r="32" spans="1:8" ht="22.5">
      <c r="A32" s="715"/>
      <c r="B32" s="738" t="s">
        <v>599</v>
      </c>
      <c r="C32" s="722" t="s">
        <v>943</v>
      </c>
      <c r="D32" s="722"/>
      <c r="E32" s="722" t="s">
        <v>599</v>
      </c>
      <c r="F32" s="731"/>
      <c r="G32" s="479"/>
      <c r="H32" s="714"/>
    </row>
    <row r="33" spans="1:8" ht="11.25">
      <c r="A33" s="715"/>
      <c r="B33" s="721" t="s">
        <v>53</v>
      </c>
      <c r="C33" s="722"/>
      <c r="D33" s="722"/>
      <c r="E33" s="722" t="s">
        <v>53</v>
      </c>
      <c r="F33" s="731"/>
      <c r="G33" s="479"/>
      <c r="H33" s="733" t="s">
        <v>352</v>
      </c>
    </row>
    <row r="34" spans="1:8" ht="11.25">
      <c r="A34" s="714"/>
      <c r="B34" s="739" t="s">
        <v>600</v>
      </c>
      <c r="C34" s="722" t="s">
        <v>652</v>
      </c>
      <c r="D34" s="722"/>
      <c r="E34" s="722" t="s">
        <v>600</v>
      </c>
      <c r="F34" s="731"/>
      <c r="G34" s="479"/>
      <c r="H34" s="733"/>
    </row>
    <row r="35" spans="1:8" ht="22.5">
      <c r="A35" s="715"/>
      <c r="B35" s="735" t="s">
        <v>163</v>
      </c>
      <c r="C35" s="722"/>
      <c r="D35" s="722"/>
      <c r="E35" s="722" t="s">
        <v>163</v>
      </c>
      <c r="F35" s="731"/>
      <c r="G35" s="479"/>
      <c r="H35" s="733" t="s">
        <v>352</v>
      </c>
    </row>
    <row r="36" spans="1:8" ht="11.25">
      <c r="A36" s="714"/>
      <c r="B36" s="739" t="s">
        <v>601</v>
      </c>
      <c r="C36" s="722" t="s">
        <v>652</v>
      </c>
      <c r="D36" s="722"/>
      <c r="E36" s="722" t="s">
        <v>601</v>
      </c>
      <c r="F36" s="731"/>
      <c r="G36" s="479"/>
      <c r="H36" s="733"/>
    </row>
    <row r="37" spans="1:8" ht="22.5">
      <c r="A37" s="715"/>
      <c r="B37" s="735" t="s">
        <v>162</v>
      </c>
      <c r="C37" s="722"/>
      <c r="D37" s="722"/>
      <c r="E37" s="722" t="s">
        <v>162</v>
      </c>
      <c r="F37" s="731"/>
      <c r="G37" s="479"/>
      <c r="H37" s="733" t="s">
        <v>352</v>
      </c>
    </row>
    <row r="38" spans="1:8" ht="22.5">
      <c r="A38" s="715"/>
      <c r="B38" s="740" t="s">
        <v>54</v>
      </c>
      <c r="C38" s="722"/>
      <c r="D38" s="722"/>
      <c r="E38" s="722" t="s">
        <v>54</v>
      </c>
      <c r="F38" s="731"/>
      <c r="G38" s="479"/>
      <c r="H38" s="733" t="s">
        <v>352</v>
      </c>
    </row>
    <row r="39" spans="1:8" ht="22.5">
      <c r="A39" s="715"/>
      <c r="B39" s="741" t="s">
        <v>819</v>
      </c>
      <c r="C39" s="732" t="s">
        <v>820</v>
      </c>
      <c r="D39" s="732"/>
      <c r="E39" s="732" t="s">
        <v>819</v>
      </c>
      <c r="F39" s="731"/>
      <c r="G39" s="479"/>
      <c r="H39" s="712"/>
    </row>
    <row r="40" spans="1:8" ht="11.25">
      <c r="A40" s="715"/>
      <c r="B40" s="721" t="s">
        <v>21</v>
      </c>
      <c r="C40" s="722"/>
      <c r="D40" s="722"/>
      <c r="E40" s="722" t="s">
        <v>21</v>
      </c>
      <c r="F40" s="731"/>
      <c r="G40" s="479"/>
      <c r="H40" s="712" t="s">
        <v>294</v>
      </c>
    </row>
    <row r="41" spans="1:8" ht="22.5">
      <c r="A41" s="717"/>
      <c r="B41" s="718" t="s">
        <v>56</v>
      </c>
      <c r="C41" s="719" t="s">
        <v>989</v>
      </c>
      <c r="D41" s="719"/>
      <c r="E41" s="719" t="s">
        <v>56</v>
      </c>
      <c r="F41" s="731"/>
      <c r="G41" s="479"/>
      <c r="H41" s="712" t="s">
        <v>298</v>
      </c>
    </row>
    <row r="42" spans="1:8" ht="22.5">
      <c r="A42" s="742"/>
      <c r="B42" s="743" t="s">
        <v>616</v>
      </c>
      <c r="C42" s="722"/>
      <c r="D42" s="722"/>
      <c r="E42" s="722" t="s">
        <v>616</v>
      </c>
      <c r="F42" s="731"/>
      <c r="G42" s="479"/>
      <c r="H42" s="462" t="s">
        <v>370</v>
      </c>
    </row>
    <row r="43" spans="1:8" ht="22.5">
      <c r="A43" s="709"/>
      <c r="B43" s="744" t="s">
        <v>38</v>
      </c>
      <c r="C43" s="722" t="s">
        <v>821</v>
      </c>
      <c r="D43" s="722"/>
      <c r="E43" s="722" t="s">
        <v>38</v>
      </c>
      <c r="F43" s="731"/>
      <c r="G43" s="479"/>
      <c r="H43" s="462"/>
    </row>
    <row r="44" spans="1:8" ht="22.5">
      <c r="A44" s="709"/>
      <c r="B44" s="718" t="s">
        <v>195</v>
      </c>
      <c r="C44" s="722"/>
      <c r="D44" s="722"/>
      <c r="E44" s="722" t="s">
        <v>195</v>
      </c>
      <c r="F44" s="731"/>
      <c r="G44" s="479"/>
      <c r="H44" s="462" t="s">
        <v>370</v>
      </c>
    </row>
    <row r="45" spans="1:8" ht="33.75">
      <c r="A45" s="709"/>
      <c r="B45" s="718" t="s">
        <v>196</v>
      </c>
      <c r="C45" s="722"/>
      <c r="D45" s="722"/>
      <c r="E45" s="722" t="s">
        <v>196</v>
      </c>
      <c r="F45" s="731"/>
      <c r="G45" s="479"/>
      <c r="H45" s="462" t="s">
        <v>370</v>
      </c>
    </row>
    <row r="46" spans="1:8" ht="11.25">
      <c r="A46" s="715"/>
      <c r="B46" s="745" t="s">
        <v>602</v>
      </c>
      <c r="C46" s="722" t="s">
        <v>603</v>
      </c>
      <c r="D46" s="722"/>
      <c r="E46" s="722"/>
      <c r="F46" s="731"/>
      <c r="G46" s="479"/>
      <c r="H46" s="479"/>
    </row>
    <row r="47" spans="1:8" ht="33.75">
      <c r="A47" s="715"/>
      <c r="B47" s="746" t="s">
        <v>817</v>
      </c>
      <c r="C47" s="722" t="s">
        <v>944</v>
      </c>
      <c r="D47" s="722"/>
      <c r="E47" s="722" t="s">
        <v>817</v>
      </c>
      <c r="F47" s="731"/>
      <c r="G47" s="479"/>
      <c r="H47" s="479"/>
    </row>
    <row r="48" spans="1:8" ht="11.25">
      <c r="A48" s="715"/>
      <c r="B48" s="747" t="s">
        <v>604</v>
      </c>
      <c r="C48" s="722"/>
      <c r="D48" s="722"/>
      <c r="E48" s="722"/>
      <c r="F48" s="731"/>
      <c r="G48" s="479"/>
      <c r="H48" s="479"/>
    </row>
    <row r="49" spans="1:8" ht="11.25">
      <c r="A49" s="462"/>
      <c r="B49" s="747" t="s">
        <v>605</v>
      </c>
      <c r="C49" s="722"/>
      <c r="D49" s="722"/>
      <c r="E49" s="722"/>
      <c r="F49" s="731"/>
      <c r="G49" s="479"/>
      <c r="H49" s="479"/>
    </row>
    <row r="50" spans="1:8" ht="11.25">
      <c r="A50" s="462"/>
      <c r="B50" s="747" t="s">
        <v>606</v>
      </c>
      <c r="C50" s="722"/>
      <c r="D50" s="722"/>
      <c r="E50" s="722"/>
      <c r="F50" s="731"/>
      <c r="G50" s="479"/>
      <c r="H50" s="479"/>
    </row>
    <row r="51" spans="1:8" ht="33.75">
      <c r="A51" s="462"/>
      <c r="B51" s="710" t="s">
        <v>945</v>
      </c>
      <c r="C51" s="722" t="s">
        <v>818</v>
      </c>
      <c r="D51" s="722"/>
      <c r="E51" s="722" t="s">
        <v>945</v>
      </c>
      <c r="F51" s="731"/>
      <c r="G51" s="479"/>
      <c r="H51" s="479"/>
    </row>
    <row r="52" spans="1:8" ht="11.25">
      <c r="A52" s="462"/>
      <c r="B52" s="747" t="s">
        <v>607</v>
      </c>
      <c r="C52" s="722"/>
      <c r="D52" s="722"/>
      <c r="E52" s="722"/>
      <c r="F52" s="731"/>
      <c r="G52" s="479"/>
      <c r="H52" s="479"/>
    </row>
    <row r="53" spans="1:8" ht="11.25">
      <c r="A53" s="462"/>
      <c r="B53" s="747" t="s">
        <v>608</v>
      </c>
      <c r="C53" s="722"/>
      <c r="D53" s="722"/>
      <c r="E53" s="722"/>
      <c r="F53" s="731"/>
      <c r="G53" s="479"/>
      <c r="H53" s="479"/>
    </row>
    <row r="54" spans="1:8" ht="11.25">
      <c r="A54" s="462"/>
      <c r="B54" s="747" t="s">
        <v>609</v>
      </c>
      <c r="C54" s="722"/>
      <c r="D54" s="722"/>
      <c r="E54" s="722"/>
      <c r="F54" s="731"/>
      <c r="G54" s="479"/>
      <c r="H54" s="479"/>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5.xml><?xml version="1.0" encoding="utf-8"?>
<worksheet xmlns="http://schemas.openxmlformats.org/spreadsheetml/2006/main" xmlns:r="http://schemas.openxmlformats.org/officeDocument/2006/relationships">
  <dimension ref="A1:F5"/>
  <sheetViews>
    <sheetView zoomScaleSheetLayoutView="85" zoomScalePageLayoutView="0" workbookViewId="0" topLeftCell="A1">
      <selection activeCell="A1" sqref="A1"/>
    </sheetView>
  </sheetViews>
  <sheetFormatPr defaultColWidth="8.796875" defaultRowHeight="14.25"/>
  <cols>
    <col min="1" max="1" width="4" style="36" bestFit="1" customWidth="1"/>
    <col min="2" max="2" width="29.5" style="376" customWidth="1"/>
    <col min="3" max="3" width="59.3984375" style="44" bestFit="1" customWidth="1"/>
    <col min="4" max="4" width="16.8984375" style="35" customWidth="1"/>
    <col min="5" max="5" width="13.8984375" style="36" customWidth="1"/>
    <col min="6" max="6" width="15.69921875" style="36" customWidth="1"/>
    <col min="7" max="16384" width="9" style="36" customWidth="1"/>
  </cols>
  <sheetData>
    <row r="1" spans="1:6" s="80" customFormat="1" ht="11.25">
      <c r="A1" s="447" t="s">
        <v>1582</v>
      </c>
      <c r="B1" s="29" t="s">
        <v>1522</v>
      </c>
      <c r="C1" s="29" t="s">
        <v>497</v>
      </c>
      <c r="D1" s="30" t="s">
        <v>813</v>
      </c>
      <c r="E1" s="30" t="s">
        <v>518</v>
      </c>
      <c r="F1" s="30" t="s">
        <v>519</v>
      </c>
    </row>
    <row r="2" spans="1:6" ht="45">
      <c r="A2" s="32"/>
      <c r="B2" s="5" t="s">
        <v>686</v>
      </c>
      <c r="C2" s="374" t="s">
        <v>1428</v>
      </c>
      <c r="D2" s="34"/>
      <c r="E2" s="32"/>
      <c r="F2" s="32"/>
    </row>
    <row r="3" spans="1:6" ht="11.25">
      <c r="A3" s="32"/>
      <c r="B3" s="375" t="s">
        <v>209</v>
      </c>
      <c r="C3" s="33"/>
      <c r="D3" s="34"/>
      <c r="E3" s="32"/>
      <c r="F3" s="32" t="s">
        <v>292</v>
      </c>
    </row>
    <row r="4" spans="1:6" ht="11.25">
      <c r="A4" s="32"/>
      <c r="B4" s="375" t="s">
        <v>207</v>
      </c>
      <c r="C4" s="33"/>
      <c r="D4" s="34"/>
      <c r="E4" s="32"/>
      <c r="F4" s="32" t="s">
        <v>292</v>
      </c>
    </row>
    <row r="5" spans="1:6" ht="11.25">
      <c r="A5" s="32"/>
      <c r="B5" s="375" t="s">
        <v>208</v>
      </c>
      <c r="C5" s="33"/>
      <c r="D5" s="34"/>
      <c r="E5" s="32"/>
      <c r="F5" s="32" t="s">
        <v>292</v>
      </c>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46.xml><?xml version="1.0" encoding="utf-8"?>
<worksheet xmlns="http://schemas.openxmlformats.org/spreadsheetml/2006/main" xmlns:r="http://schemas.openxmlformats.org/officeDocument/2006/relationships">
  <dimension ref="A1:L57"/>
  <sheetViews>
    <sheetView zoomScaleSheetLayoutView="100" zoomScalePageLayoutView="0" workbookViewId="0" topLeftCell="C9">
      <selection activeCell="C22" sqref="C22"/>
    </sheetView>
  </sheetViews>
  <sheetFormatPr defaultColWidth="8.796875" defaultRowHeight="14.25"/>
  <cols>
    <col min="1" max="1" width="4" style="156" bestFit="1" customWidth="1"/>
    <col min="2" max="2" width="74.8984375" style="156" bestFit="1" customWidth="1"/>
    <col min="3" max="3" width="57.59765625" style="346" customWidth="1"/>
    <col min="4" max="4" width="35" style="346" bestFit="1" customWidth="1"/>
    <col min="5" max="5" width="53.59765625" style="346" bestFit="1" customWidth="1"/>
    <col min="6" max="6" width="15.8984375" style="347" bestFit="1" customWidth="1"/>
    <col min="7" max="7" width="13.3984375" style="28" bestFit="1" customWidth="1"/>
    <col min="8" max="8" width="14.8984375" style="28" bestFit="1" customWidth="1"/>
    <col min="9" max="9" width="5.19921875" style="28" customWidth="1"/>
    <col min="10" max="10" width="5.19921875" style="28" bestFit="1" customWidth="1"/>
    <col min="11" max="16384" width="9" style="156" customWidth="1"/>
  </cols>
  <sheetData>
    <row r="1" spans="1:8" s="315" customFormat="1" ht="22.5">
      <c r="A1" s="447" t="s">
        <v>1582</v>
      </c>
      <c r="B1" s="29" t="s">
        <v>1523</v>
      </c>
      <c r="C1" s="29" t="s">
        <v>497</v>
      </c>
      <c r="D1" s="29" t="s">
        <v>1026</v>
      </c>
      <c r="E1" s="29" t="s">
        <v>1021</v>
      </c>
      <c r="F1" s="30" t="s">
        <v>813</v>
      </c>
      <c r="G1" s="30" t="s">
        <v>518</v>
      </c>
      <c r="H1" s="30" t="s">
        <v>519</v>
      </c>
    </row>
    <row r="2" spans="1:12" ht="11.25">
      <c r="A2" s="316">
        <v>0</v>
      </c>
      <c r="B2" s="316" t="s">
        <v>563</v>
      </c>
      <c r="C2" s="122"/>
      <c r="D2" s="122"/>
      <c r="E2" s="122" t="s">
        <v>563</v>
      </c>
      <c r="F2" s="114"/>
      <c r="G2" s="25"/>
      <c r="H2" s="25"/>
      <c r="K2" s="28"/>
      <c r="L2" s="28"/>
    </row>
    <row r="3" spans="1:8" ht="11.25">
      <c r="A3" s="316">
        <v>0</v>
      </c>
      <c r="B3" s="317" t="s">
        <v>617</v>
      </c>
      <c r="C3" s="122"/>
      <c r="D3" s="122"/>
      <c r="E3" s="122" t="s">
        <v>617</v>
      </c>
      <c r="F3" s="114"/>
      <c r="G3" s="25"/>
      <c r="H3" s="25"/>
    </row>
    <row r="4" spans="1:8" ht="78.75">
      <c r="A4" s="318"/>
      <c r="B4" s="319" t="s">
        <v>618</v>
      </c>
      <c r="C4" s="122" t="s">
        <v>1416</v>
      </c>
      <c r="D4" s="122"/>
      <c r="E4" s="122" t="s">
        <v>618</v>
      </c>
      <c r="F4" s="113"/>
      <c r="G4" s="320"/>
      <c r="H4" s="321" t="s">
        <v>671</v>
      </c>
    </row>
    <row r="5" spans="1:8" ht="11.25">
      <c r="A5" s="318"/>
      <c r="B5" s="322" t="s">
        <v>619</v>
      </c>
      <c r="C5" s="122"/>
      <c r="D5" s="122"/>
      <c r="E5" s="122" t="s">
        <v>619</v>
      </c>
      <c r="F5" s="113"/>
      <c r="G5" s="320"/>
      <c r="H5" s="323"/>
    </row>
    <row r="6" spans="1:8" ht="11.25">
      <c r="A6" s="318"/>
      <c r="B6" s="324" t="s">
        <v>478</v>
      </c>
      <c r="C6" s="122"/>
      <c r="D6" s="122"/>
      <c r="E6" s="122" t="s">
        <v>478</v>
      </c>
      <c r="F6" s="113"/>
      <c r="G6" s="320"/>
      <c r="H6" s="321" t="s">
        <v>371</v>
      </c>
    </row>
    <row r="7" spans="1:8" ht="33.75">
      <c r="A7" s="318"/>
      <c r="B7" s="325" t="s">
        <v>340</v>
      </c>
      <c r="C7" s="122"/>
      <c r="D7" s="122" t="s">
        <v>1539</v>
      </c>
      <c r="E7" s="122" t="s">
        <v>340</v>
      </c>
      <c r="F7" s="113"/>
      <c r="G7" s="320"/>
      <c r="H7" s="321" t="s">
        <v>371</v>
      </c>
    </row>
    <row r="8" spans="1:8" ht="33.75">
      <c r="A8" s="318" t="s">
        <v>534</v>
      </c>
      <c r="B8" s="326" t="s">
        <v>709</v>
      </c>
      <c r="C8" s="122" t="s">
        <v>990</v>
      </c>
      <c r="D8" s="122"/>
      <c r="E8" s="122" t="s">
        <v>709</v>
      </c>
      <c r="F8" s="113"/>
      <c r="G8" s="320"/>
      <c r="H8" s="321"/>
    </row>
    <row r="9" spans="1:8" ht="22.5">
      <c r="A9" s="318" t="s">
        <v>535</v>
      </c>
      <c r="B9" s="326" t="s">
        <v>824</v>
      </c>
      <c r="C9" s="122"/>
      <c r="D9" s="122"/>
      <c r="E9" s="122" t="s">
        <v>824</v>
      </c>
      <c r="F9" s="113"/>
      <c r="G9" s="320"/>
      <c r="H9" s="321"/>
    </row>
    <row r="10" spans="1:8" ht="11.25">
      <c r="A10" s="318"/>
      <c r="B10" s="327" t="s">
        <v>826</v>
      </c>
      <c r="C10" s="122"/>
      <c r="D10" s="122"/>
      <c r="E10" s="122" t="s">
        <v>826</v>
      </c>
      <c r="F10" s="113"/>
      <c r="G10" s="320"/>
      <c r="H10" s="321"/>
    </row>
    <row r="11" spans="1:8" ht="11.25">
      <c r="A11" s="318"/>
      <c r="B11" s="325" t="s">
        <v>1</v>
      </c>
      <c r="C11" s="122"/>
      <c r="D11" s="122"/>
      <c r="E11" s="122" t="s">
        <v>1</v>
      </c>
      <c r="F11" s="113"/>
      <c r="G11" s="320"/>
      <c r="H11" s="321" t="s">
        <v>371</v>
      </c>
    </row>
    <row r="12" spans="1:8" ht="11.25">
      <c r="A12" s="318"/>
      <c r="B12" s="325" t="s">
        <v>2</v>
      </c>
      <c r="C12" s="122"/>
      <c r="D12" s="122"/>
      <c r="E12" s="122" t="s">
        <v>2</v>
      </c>
      <c r="F12" s="113"/>
      <c r="G12" s="320"/>
      <c r="H12" s="321" t="s">
        <v>371</v>
      </c>
    </row>
    <row r="13" spans="1:8" ht="11.25">
      <c r="A13" s="318"/>
      <c r="B13" s="328" t="s">
        <v>620</v>
      </c>
      <c r="C13" s="122"/>
      <c r="D13" s="122"/>
      <c r="E13" s="122" t="s">
        <v>620</v>
      </c>
      <c r="F13" s="113"/>
      <c r="G13" s="320"/>
      <c r="H13" s="329"/>
    </row>
    <row r="14" spans="1:8" ht="11.25">
      <c r="A14" s="318"/>
      <c r="B14" s="330" t="s">
        <v>451</v>
      </c>
      <c r="C14" s="122"/>
      <c r="D14" s="122"/>
      <c r="E14" s="122" t="s">
        <v>451</v>
      </c>
      <c r="F14" s="113"/>
      <c r="G14" s="320"/>
      <c r="H14" s="321" t="s">
        <v>292</v>
      </c>
    </row>
    <row r="15" spans="1:8" ht="33.75">
      <c r="A15" s="318"/>
      <c r="B15" s="330" t="s">
        <v>271</v>
      </c>
      <c r="C15" s="122" t="s">
        <v>1417</v>
      </c>
      <c r="D15" s="122"/>
      <c r="E15" s="122" t="s">
        <v>271</v>
      </c>
      <c r="F15" s="113"/>
      <c r="G15" s="320"/>
      <c r="H15" s="321" t="s">
        <v>304</v>
      </c>
    </row>
    <row r="16" spans="1:8" ht="11.25">
      <c r="A16" s="318" t="s">
        <v>535</v>
      </c>
      <c r="B16" s="331" t="s">
        <v>825</v>
      </c>
      <c r="C16" s="122"/>
      <c r="D16" s="122"/>
      <c r="E16" s="122" t="s">
        <v>825</v>
      </c>
      <c r="F16" s="113"/>
      <c r="G16" s="320"/>
      <c r="H16" s="321"/>
    </row>
    <row r="17" spans="1:8" ht="11.25">
      <c r="A17" s="318"/>
      <c r="B17" s="324" t="s">
        <v>452</v>
      </c>
      <c r="C17" s="122"/>
      <c r="D17" s="122"/>
      <c r="E17" s="122" t="s">
        <v>452</v>
      </c>
      <c r="F17" s="113"/>
      <c r="G17" s="320"/>
      <c r="H17" s="321" t="s">
        <v>371</v>
      </c>
    </row>
    <row r="18" spans="1:8" ht="11.25">
      <c r="A18" s="318"/>
      <c r="B18" s="325" t="s">
        <v>483</v>
      </c>
      <c r="C18" s="122" t="s">
        <v>830</v>
      </c>
      <c r="D18" s="122"/>
      <c r="E18" s="122" t="s">
        <v>483</v>
      </c>
      <c r="F18" s="113"/>
      <c r="G18" s="320"/>
      <c r="H18" s="321" t="s">
        <v>371</v>
      </c>
    </row>
    <row r="19" spans="1:8" ht="11.25">
      <c r="A19" s="318"/>
      <c r="B19" s="330" t="s">
        <v>3</v>
      </c>
      <c r="C19" s="122"/>
      <c r="D19" s="122"/>
      <c r="E19" s="122" t="s">
        <v>3</v>
      </c>
      <c r="F19" s="113"/>
      <c r="G19" s="320"/>
      <c r="H19" s="321" t="s">
        <v>371</v>
      </c>
    </row>
    <row r="20" spans="1:8" ht="11.25">
      <c r="A20" s="318"/>
      <c r="B20" s="330" t="s">
        <v>4</v>
      </c>
      <c r="C20" s="122"/>
      <c r="D20" s="122"/>
      <c r="E20" s="122" t="s">
        <v>4</v>
      </c>
      <c r="F20" s="113"/>
      <c r="G20" s="320"/>
      <c r="H20" s="321" t="s">
        <v>371</v>
      </c>
    </row>
    <row r="21" spans="1:8" ht="11.25">
      <c r="A21" s="318"/>
      <c r="B21" s="330" t="s">
        <v>5</v>
      </c>
      <c r="C21" s="122"/>
      <c r="D21" s="122"/>
      <c r="E21" s="122" t="s">
        <v>5</v>
      </c>
      <c r="F21" s="113"/>
      <c r="G21" s="320"/>
      <c r="H21" s="321" t="s">
        <v>371</v>
      </c>
    </row>
    <row r="22" spans="1:8" ht="33.75">
      <c r="A22" s="318"/>
      <c r="B22" s="325" t="s">
        <v>829</v>
      </c>
      <c r="C22" s="332" t="s">
        <v>991</v>
      </c>
      <c r="D22" s="332" t="s">
        <v>1540</v>
      </c>
      <c r="E22" s="332" t="s">
        <v>1052</v>
      </c>
      <c r="F22" s="113" t="s">
        <v>828</v>
      </c>
      <c r="G22" s="23"/>
      <c r="H22" s="321" t="s">
        <v>371</v>
      </c>
    </row>
    <row r="23" spans="1:8" ht="11.25">
      <c r="A23" s="318" t="s">
        <v>534</v>
      </c>
      <c r="B23" s="331" t="s">
        <v>827</v>
      </c>
      <c r="C23" s="122"/>
      <c r="D23" s="122"/>
      <c r="E23" s="122"/>
      <c r="F23" s="113"/>
      <c r="G23" s="320"/>
      <c r="H23" s="321"/>
    </row>
    <row r="24" spans="1:8" ht="22.5">
      <c r="A24" s="318"/>
      <c r="B24" s="324" t="s">
        <v>7</v>
      </c>
      <c r="C24" s="122" t="s">
        <v>1418</v>
      </c>
      <c r="D24" s="122" t="s">
        <v>1062</v>
      </c>
      <c r="E24" s="122" t="s">
        <v>7</v>
      </c>
      <c r="F24" s="113"/>
      <c r="G24" s="320"/>
      <c r="H24" s="321" t="s">
        <v>371</v>
      </c>
    </row>
    <row r="25" spans="1:8" ht="11.25">
      <c r="A25" s="318"/>
      <c r="B25" s="325" t="s">
        <v>425</v>
      </c>
      <c r="C25" s="122"/>
      <c r="D25" s="122"/>
      <c r="E25" s="122" t="s">
        <v>425</v>
      </c>
      <c r="F25" s="113"/>
      <c r="G25" s="320"/>
      <c r="H25" s="321" t="s">
        <v>371</v>
      </c>
    </row>
    <row r="26" spans="1:8" ht="11.25">
      <c r="A26" s="318"/>
      <c r="B26" s="330" t="s">
        <v>14</v>
      </c>
      <c r="C26" s="122"/>
      <c r="D26" s="122"/>
      <c r="E26" s="122" t="s">
        <v>14</v>
      </c>
      <c r="F26" s="113"/>
      <c r="G26" s="320"/>
      <c r="H26" s="321" t="s">
        <v>371</v>
      </c>
    </row>
    <row r="27" spans="1:8" ht="11.25">
      <c r="A27" s="318"/>
      <c r="B27" s="330" t="s">
        <v>15</v>
      </c>
      <c r="C27" s="122"/>
      <c r="D27" s="122"/>
      <c r="E27" s="122" t="s">
        <v>15</v>
      </c>
      <c r="F27" s="113"/>
      <c r="G27" s="320"/>
      <c r="H27" s="321" t="s">
        <v>371</v>
      </c>
    </row>
    <row r="28" spans="1:8" ht="11.25">
      <c r="A28" s="318"/>
      <c r="B28" s="333" t="s">
        <v>16</v>
      </c>
      <c r="C28" s="122"/>
      <c r="D28" s="122"/>
      <c r="E28" s="122" t="s">
        <v>16</v>
      </c>
      <c r="F28" s="113"/>
      <c r="G28" s="320"/>
      <c r="H28" s="321" t="s">
        <v>371</v>
      </c>
    </row>
    <row r="29" spans="1:8" ht="11.25">
      <c r="A29" s="318"/>
      <c r="B29" s="325" t="s">
        <v>426</v>
      </c>
      <c r="C29" s="122"/>
      <c r="D29" s="122"/>
      <c r="E29" s="122" t="s">
        <v>426</v>
      </c>
      <c r="F29" s="113"/>
      <c r="G29" s="320"/>
      <c r="H29" s="321" t="s">
        <v>371</v>
      </c>
    </row>
    <row r="30" spans="1:8" ht="33.75">
      <c r="A30" s="318"/>
      <c r="B30" s="330" t="s">
        <v>621</v>
      </c>
      <c r="C30" s="122" t="s">
        <v>946</v>
      </c>
      <c r="D30" s="122"/>
      <c r="E30" s="122" t="s">
        <v>621</v>
      </c>
      <c r="F30" s="113"/>
      <c r="G30" s="320"/>
      <c r="H30" s="321" t="s">
        <v>371</v>
      </c>
    </row>
    <row r="31" spans="1:8" ht="11.25">
      <c r="A31" s="318"/>
      <c r="B31" s="330" t="s">
        <v>622</v>
      </c>
      <c r="C31" s="122" t="s">
        <v>967</v>
      </c>
      <c r="D31" s="122"/>
      <c r="E31" s="122" t="s">
        <v>622</v>
      </c>
      <c r="F31" s="113"/>
      <c r="G31" s="320"/>
      <c r="H31" s="321" t="s">
        <v>371</v>
      </c>
    </row>
    <row r="32" spans="1:8" ht="11.25">
      <c r="A32" s="318"/>
      <c r="B32" s="334" t="s">
        <v>623</v>
      </c>
      <c r="C32" s="122"/>
      <c r="D32" s="122"/>
      <c r="E32" s="122"/>
      <c r="F32" s="113"/>
      <c r="G32" s="320"/>
      <c r="H32" s="321"/>
    </row>
    <row r="33" spans="1:8" ht="22.5">
      <c r="A33" s="335"/>
      <c r="B33" s="336" t="s">
        <v>372</v>
      </c>
      <c r="C33" s="122"/>
      <c r="D33" s="122"/>
      <c r="E33" s="122" t="s">
        <v>372</v>
      </c>
      <c r="F33" s="113"/>
      <c r="G33" s="323"/>
      <c r="H33" s="321" t="s">
        <v>371</v>
      </c>
    </row>
    <row r="34" spans="1:8" ht="11.25">
      <c r="A34" s="318"/>
      <c r="B34" s="337" t="s">
        <v>624</v>
      </c>
      <c r="C34" s="122"/>
      <c r="D34" s="122"/>
      <c r="E34" s="122" t="s">
        <v>1053</v>
      </c>
      <c r="F34" s="113"/>
      <c r="G34" s="320"/>
      <c r="H34" s="323"/>
    </row>
    <row r="35" spans="1:8" ht="22.5">
      <c r="A35" s="318"/>
      <c r="B35" s="324" t="s">
        <v>218</v>
      </c>
      <c r="C35" s="122"/>
      <c r="D35" s="122" t="s">
        <v>1541</v>
      </c>
      <c r="E35" s="122" t="s">
        <v>218</v>
      </c>
      <c r="F35" s="113"/>
      <c r="G35" s="320"/>
      <c r="H35" s="321" t="s">
        <v>371</v>
      </c>
    </row>
    <row r="36" spans="1:8" ht="22.5">
      <c r="A36" s="318"/>
      <c r="B36" s="325" t="s">
        <v>230</v>
      </c>
      <c r="C36" s="122"/>
      <c r="D36" s="122" t="s">
        <v>1542</v>
      </c>
      <c r="E36" s="122" t="s">
        <v>1055</v>
      </c>
      <c r="F36" s="113"/>
      <c r="G36" s="320"/>
      <c r="H36" s="321" t="s">
        <v>308</v>
      </c>
    </row>
    <row r="37" spans="1:8" ht="22.5">
      <c r="A37" s="318"/>
      <c r="B37" s="325" t="s">
        <v>231</v>
      </c>
      <c r="C37" s="122"/>
      <c r="D37" s="122" t="s">
        <v>1542</v>
      </c>
      <c r="E37" s="122" t="s">
        <v>1056</v>
      </c>
      <c r="F37" s="113"/>
      <c r="G37" s="320"/>
      <c r="H37" s="321" t="s">
        <v>308</v>
      </c>
    </row>
    <row r="38" spans="1:8" ht="22.5">
      <c r="A38" s="335"/>
      <c r="B38" s="324" t="s">
        <v>18</v>
      </c>
      <c r="C38" s="122"/>
      <c r="D38" s="122" t="s">
        <v>1541</v>
      </c>
      <c r="E38" s="122" t="s">
        <v>18</v>
      </c>
      <c r="F38" s="113"/>
      <c r="G38" s="320"/>
      <c r="H38" s="321" t="s">
        <v>371</v>
      </c>
    </row>
    <row r="39" spans="1:8" ht="22.5">
      <c r="A39" s="318"/>
      <c r="B39" s="325" t="s">
        <v>232</v>
      </c>
      <c r="C39" s="122"/>
      <c r="D39" s="122" t="s">
        <v>1542</v>
      </c>
      <c r="E39" s="122" t="s">
        <v>1057</v>
      </c>
      <c r="F39" s="113"/>
      <c r="G39" s="320"/>
      <c r="H39" s="321" t="s">
        <v>308</v>
      </c>
    </row>
    <row r="40" spans="1:8" ht="22.5">
      <c r="A40" s="335"/>
      <c r="B40" s="325" t="s">
        <v>231</v>
      </c>
      <c r="C40" s="122" t="s">
        <v>832</v>
      </c>
      <c r="D40" s="122" t="s">
        <v>1542</v>
      </c>
      <c r="E40" s="122" t="s">
        <v>1058</v>
      </c>
      <c r="F40" s="113"/>
      <c r="G40" s="320"/>
      <c r="H40" s="321" t="s">
        <v>308</v>
      </c>
    </row>
    <row r="41" spans="1:8" ht="11.25">
      <c r="A41" s="335"/>
      <c r="B41" s="324" t="s">
        <v>20</v>
      </c>
      <c r="C41" s="122" t="s">
        <v>1543</v>
      </c>
      <c r="D41" s="122"/>
      <c r="E41" s="122"/>
      <c r="F41" s="113"/>
      <c r="G41" s="320"/>
      <c r="H41" s="321" t="s">
        <v>371</v>
      </c>
    </row>
    <row r="42" spans="1:8" ht="22.5">
      <c r="A42" s="335"/>
      <c r="B42" s="338" t="s">
        <v>355</v>
      </c>
      <c r="C42" s="122" t="s">
        <v>831</v>
      </c>
      <c r="D42" s="122" t="s">
        <v>1541</v>
      </c>
      <c r="E42" s="122" t="s">
        <v>355</v>
      </c>
      <c r="F42" s="113"/>
      <c r="G42" s="320"/>
      <c r="H42" s="321"/>
    </row>
    <row r="43" spans="1:8" ht="22.5">
      <c r="A43" s="335"/>
      <c r="B43" s="325" t="s">
        <v>232</v>
      </c>
      <c r="C43" s="122" t="s">
        <v>833</v>
      </c>
      <c r="D43" s="122" t="s">
        <v>1542</v>
      </c>
      <c r="E43" s="122" t="s">
        <v>1059</v>
      </c>
      <c r="F43" s="113"/>
      <c r="G43" s="320"/>
      <c r="H43" s="321" t="s">
        <v>308</v>
      </c>
    </row>
    <row r="44" spans="1:8" ht="22.5">
      <c r="A44" s="335"/>
      <c r="B44" s="325" t="s">
        <v>231</v>
      </c>
      <c r="C44" s="122" t="s">
        <v>832</v>
      </c>
      <c r="D44" s="122" t="s">
        <v>1542</v>
      </c>
      <c r="E44" s="122" t="s">
        <v>1060</v>
      </c>
      <c r="F44" s="113"/>
      <c r="G44" s="320"/>
      <c r="H44" s="321" t="s">
        <v>308</v>
      </c>
    </row>
    <row r="45" spans="1:8" ht="11.25">
      <c r="A45" s="335"/>
      <c r="B45" s="339" t="s">
        <v>625</v>
      </c>
      <c r="C45" s="122"/>
      <c r="D45" s="122"/>
      <c r="E45" s="122" t="s">
        <v>625</v>
      </c>
      <c r="F45" s="113"/>
      <c r="G45" s="320"/>
      <c r="H45" s="321"/>
    </row>
    <row r="46" spans="1:8" ht="11.25">
      <c r="A46" s="318"/>
      <c r="B46" s="340" t="s">
        <v>626</v>
      </c>
      <c r="C46" s="122"/>
      <c r="D46" s="122"/>
      <c r="E46" s="122" t="s">
        <v>626</v>
      </c>
      <c r="F46" s="113"/>
      <c r="G46" s="320"/>
      <c r="H46" s="323"/>
    </row>
    <row r="47" spans="1:8" ht="11.25">
      <c r="A47" s="318"/>
      <c r="B47" s="341" t="s">
        <v>244</v>
      </c>
      <c r="C47" s="332"/>
      <c r="D47" s="332"/>
      <c r="E47" s="332" t="s">
        <v>244</v>
      </c>
      <c r="F47" s="113"/>
      <c r="G47" s="23"/>
      <c r="H47" s="321" t="s">
        <v>371</v>
      </c>
    </row>
    <row r="48" spans="1:8" ht="11.25">
      <c r="A48" s="318"/>
      <c r="B48" s="341" t="s">
        <v>245</v>
      </c>
      <c r="C48" s="332"/>
      <c r="D48" s="332"/>
      <c r="E48" s="332" t="s">
        <v>245</v>
      </c>
      <c r="F48" s="113"/>
      <c r="G48" s="23"/>
      <c r="H48" s="321" t="s">
        <v>371</v>
      </c>
    </row>
    <row r="49" spans="1:8" ht="11.25">
      <c r="A49" s="318"/>
      <c r="B49" s="342" t="s">
        <v>947</v>
      </c>
      <c r="C49" s="332"/>
      <c r="D49" s="332"/>
      <c r="E49" s="332"/>
      <c r="F49" s="113"/>
      <c r="G49" s="23"/>
      <c r="H49" s="321" t="s">
        <v>371</v>
      </c>
    </row>
    <row r="50" spans="1:8" ht="22.5">
      <c r="A50" s="318"/>
      <c r="B50" s="343" t="s">
        <v>627</v>
      </c>
      <c r="C50" s="332" t="s">
        <v>834</v>
      </c>
      <c r="D50" s="332"/>
      <c r="E50" s="332" t="s">
        <v>627</v>
      </c>
      <c r="F50" s="113"/>
      <c r="G50" s="23"/>
      <c r="H50" s="321" t="s">
        <v>371</v>
      </c>
    </row>
    <row r="51" spans="1:8" ht="22.5">
      <c r="A51" s="318"/>
      <c r="B51" s="343" t="s">
        <v>628</v>
      </c>
      <c r="C51" s="332" t="s">
        <v>835</v>
      </c>
      <c r="D51" s="332"/>
      <c r="E51" s="332" t="s">
        <v>628</v>
      </c>
      <c r="F51" s="113"/>
      <c r="G51" s="23"/>
      <c r="H51" s="321" t="s">
        <v>371</v>
      </c>
    </row>
    <row r="52" spans="1:8" ht="11.25">
      <c r="A52" s="318"/>
      <c r="B52" s="342" t="s">
        <v>947</v>
      </c>
      <c r="C52" s="332"/>
      <c r="D52" s="332"/>
      <c r="E52" s="332"/>
      <c r="F52" s="113"/>
      <c r="G52" s="23"/>
      <c r="H52" s="321"/>
    </row>
    <row r="53" spans="1:8" ht="11.25">
      <c r="A53" s="318"/>
      <c r="B53" s="344" t="s">
        <v>629</v>
      </c>
      <c r="C53" s="332" t="s">
        <v>836</v>
      </c>
      <c r="D53" s="332"/>
      <c r="E53" s="332" t="s">
        <v>629</v>
      </c>
      <c r="F53" s="113"/>
      <c r="G53" s="23"/>
      <c r="H53" s="321" t="s">
        <v>308</v>
      </c>
    </row>
    <row r="54" spans="1:8" ht="11.25">
      <c r="A54" s="318"/>
      <c r="B54" s="345" t="s">
        <v>630</v>
      </c>
      <c r="C54" s="122"/>
      <c r="D54" s="122"/>
      <c r="E54" s="122" t="s">
        <v>630</v>
      </c>
      <c r="F54" s="113"/>
      <c r="G54" s="320"/>
      <c r="H54" s="321"/>
    </row>
    <row r="55" spans="1:8" ht="11.25">
      <c r="A55" s="316"/>
      <c r="B55" s="345" t="s">
        <v>631</v>
      </c>
      <c r="C55" s="122"/>
      <c r="D55" s="122"/>
      <c r="E55" s="122" t="s">
        <v>631</v>
      </c>
      <c r="F55" s="113"/>
      <c r="G55" s="25"/>
      <c r="H55" s="321"/>
    </row>
    <row r="56" spans="1:8" ht="11.25">
      <c r="A56" s="316"/>
      <c r="B56" s="342" t="s">
        <v>947</v>
      </c>
      <c r="C56" s="122"/>
      <c r="D56" s="122"/>
      <c r="E56" s="122"/>
      <c r="F56" s="114"/>
      <c r="G56" s="25"/>
      <c r="H56" s="25"/>
    </row>
    <row r="57" spans="1:8" ht="22.5">
      <c r="A57" s="316"/>
      <c r="B57" s="278" t="s">
        <v>710</v>
      </c>
      <c r="C57" s="122" t="s">
        <v>837</v>
      </c>
      <c r="D57" s="122"/>
      <c r="E57" s="122" t="s">
        <v>710</v>
      </c>
      <c r="F57" s="114"/>
      <c r="G57" s="25"/>
      <c r="H57" s="25"/>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66" r:id="rId3"/>
  <legacyDrawing r:id="rId2"/>
</worksheet>
</file>

<file path=xl/worksheets/sheet47.xml><?xml version="1.0" encoding="utf-8"?>
<worksheet xmlns="http://schemas.openxmlformats.org/spreadsheetml/2006/main" xmlns:r="http://schemas.openxmlformats.org/officeDocument/2006/relationships">
  <dimension ref="A1:H81"/>
  <sheetViews>
    <sheetView zoomScaleSheetLayoutView="40" zoomScalePageLayoutView="0" workbookViewId="0" topLeftCell="C1">
      <selection activeCell="E7" sqref="E7"/>
    </sheetView>
  </sheetViews>
  <sheetFormatPr defaultColWidth="8.796875" defaultRowHeight="14.25"/>
  <cols>
    <col min="1" max="1" width="4" style="35" bestFit="1" customWidth="1"/>
    <col min="2" max="2" width="65.59765625" style="47" bestFit="1" customWidth="1"/>
    <col min="3" max="3" width="2.69921875" style="35" bestFit="1" customWidth="1"/>
    <col min="4" max="4" width="3.59765625" style="35" bestFit="1" customWidth="1"/>
    <col min="5" max="5" width="67.5" style="97" customWidth="1"/>
    <col min="6" max="6" width="44.3984375" style="47" bestFit="1" customWidth="1"/>
    <col min="7" max="7" width="14.8984375" style="35" bestFit="1" customWidth="1"/>
    <col min="8" max="8" width="13.3984375" style="35" bestFit="1" customWidth="1"/>
    <col min="9" max="16384" width="9" style="47" customWidth="1"/>
  </cols>
  <sheetData>
    <row r="1" spans="1:8" s="77" customFormat="1" ht="11.25">
      <c r="A1" s="447" t="s">
        <v>1582</v>
      </c>
      <c r="B1" s="30" t="s">
        <v>1469</v>
      </c>
      <c r="C1" s="30" t="s">
        <v>428</v>
      </c>
      <c r="D1" s="30" t="s">
        <v>427</v>
      </c>
      <c r="E1" s="115" t="s">
        <v>497</v>
      </c>
      <c r="F1" s="30" t="s">
        <v>813</v>
      </c>
      <c r="G1" s="30" t="s">
        <v>519</v>
      </c>
      <c r="H1" s="30" t="s">
        <v>518</v>
      </c>
    </row>
    <row r="2" spans="1:8" s="120" customFormat="1" ht="11.25">
      <c r="A2" s="116"/>
      <c r="B2" s="117" t="s">
        <v>503</v>
      </c>
      <c r="C2" s="116"/>
      <c r="D2" s="116"/>
      <c r="E2" s="118"/>
      <c r="F2" s="119"/>
      <c r="G2" s="116"/>
      <c r="H2" s="116"/>
    </row>
    <row r="3" spans="1:8" ht="11.25">
      <c r="A3" s="61">
        <v>1</v>
      </c>
      <c r="B3" s="121" t="s">
        <v>114</v>
      </c>
      <c r="C3" s="61" t="s">
        <v>394</v>
      </c>
      <c r="D3" s="61" t="s">
        <v>415</v>
      </c>
      <c r="E3" s="122"/>
      <c r="F3" s="121"/>
      <c r="G3" s="61"/>
      <c r="H3" s="61"/>
    </row>
    <row r="4" spans="1:8" ht="11.25">
      <c r="A4" s="61">
        <v>4</v>
      </c>
      <c r="B4" s="121" t="s">
        <v>386</v>
      </c>
      <c r="C4" s="61" t="s">
        <v>394</v>
      </c>
      <c r="D4" s="61" t="s">
        <v>415</v>
      </c>
      <c r="E4" s="122"/>
      <c r="F4" s="121"/>
      <c r="G4" s="61"/>
      <c r="H4" s="61"/>
    </row>
    <row r="5" spans="1:8" ht="11.25">
      <c r="A5" s="61">
        <v>2</v>
      </c>
      <c r="B5" s="123" t="s">
        <v>115</v>
      </c>
      <c r="C5" s="61" t="s">
        <v>394</v>
      </c>
      <c r="D5" s="61" t="s">
        <v>415</v>
      </c>
      <c r="E5" s="122"/>
      <c r="F5" s="121"/>
      <c r="G5" s="61"/>
      <c r="H5" s="61"/>
    </row>
    <row r="6" spans="1:8" ht="11.25">
      <c r="A6" s="61">
        <v>3</v>
      </c>
      <c r="B6" s="123" t="s">
        <v>58</v>
      </c>
      <c r="C6" s="61" t="s">
        <v>394</v>
      </c>
      <c r="D6" s="61" t="s">
        <v>415</v>
      </c>
      <c r="E6" s="122"/>
      <c r="F6" s="121"/>
      <c r="G6" s="61"/>
      <c r="H6" s="61"/>
    </row>
    <row r="7" spans="1:8" ht="56.25">
      <c r="A7" s="61">
        <v>5</v>
      </c>
      <c r="B7" s="121" t="s">
        <v>224</v>
      </c>
      <c r="C7" s="61" t="s">
        <v>394</v>
      </c>
      <c r="D7" s="61" t="s">
        <v>415</v>
      </c>
      <c r="E7" s="122" t="s">
        <v>1395</v>
      </c>
      <c r="F7" s="121"/>
      <c r="G7" s="61"/>
      <c r="H7" s="61"/>
    </row>
    <row r="8" spans="1:8" ht="22.5">
      <c r="A8" s="61">
        <v>6</v>
      </c>
      <c r="B8" s="124" t="s">
        <v>387</v>
      </c>
      <c r="C8" s="61" t="s">
        <v>394</v>
      </c>
      <c r="D8" s="61" t="s">
        <v>415</v>
      </c>
      <c r="E8" s="122" t="s">
        <v>963</v>
      </c>
      <c r="F8" s="121"/>
      <c r="G8" s="61"/>
      <c r="H8" s="61" t="s">
        <v>371</v>
      </c>
    </row>
    <row r="9" spans="1:8" ht="11.25">
      <c r="A9" s="125"/>
      <c r="B9" s="117" t="s">
        <v>193</v>
      </c>
      <c r="C9" s="125"/>
      <c r="D9" s="125"/>
      <c r="E9" s="126"/>
      <c r="F9" s="127"/>
      <c r="G9" s="125"/>
      <c r="H9" s="125"/>
    </row>
    <row r="10" spans="1:8" ht="33.75">
      <c r="A10" s="61">
        <v>39</v>
      </c>
      <c r="B10" s="121" t="s">
        <v>193</v>
      </c>
      <c r="C10" s="61" t="s">
        <v>395</v>
      </c>
      <c r="D10" s="61" t="s">
        <v>415</v>
      </c>
      <c r="E10" s="122" t="s">
        <v>1396</v>
      </c>
      <c r="F10" s="121"/>
      <c r="G10" s="61"/>
      <c r="H10" s="61"/>
    </row>
    <row r="11" spans="1:8" ht="11.25">
      <c r="A11" s="61">
        <v>20</v>
      </c>
      <c r="B11" s="123" t="s">
        <v>43</v>
      </c>
      <c r="C11" s="61" t="s">
        <v>395</v>
      </c>
      <c r="D11" s="61" t="s">
        <v>415</v>
      </c>
      <c r="E11" s="122"/>
      <c r="F11" s="121"/>
      <c r="G11" s="61"/>
      <c r="H11" s="61"/>
    </row>
    <row r="12" spans="1:8" ht="45">
      <c r="A12" s="61">
        <v>7</v>
      </c>
      <c r="B12" s="128" t="s">
        <v>498</v>
      </c>
      <c r="C12" s="61" t="s">
        <v>395</v>
      </c>
      <c r="D12" s="61" t="s">
        <v>415</v>
      </c>
      <c r="E12" s="122" t="s">
        <v>718</v>
      </c>
      <c r="F12" s="121" t="s">
        <v>247</v>
      </c>
      <c r="G12" s="61"/>
      <c r="H12" s="61"/>
    </row>
    <row r="13" spans="1:8" ht="11.25">
      <c r="A13" s="61">
        <v>28</v>
      </c>
      <c r="B13" s="129" t="s">
        <v>247</v>
      </c>
      <c r="C13" s="61" t="s">
        <v>395</v>
      </c>
      <c r="D13" s="61" t="s">
        <v>415</v>
      </c>
      <c r="E13" s="122" t="s">
        <v>719</v>
      </c>
      <c r="F13" s="121"/>
      <c r="G13" s="61"/>
      <c r="H13" s="61"/>
    </row>
    <row r="14" spans="1:8" ht="33.75">
      <c r="A14" s="61">
        <v>8</v>
      </c>
      <c r="B14" s="130" t="s">
        <v>405</v>
      </c>
      <c r="C14" s="61" t="s">
        <v>395</v>
      </c>
      <c r="D14" s="61" t="s">
        <v>415</v>
      </c>
      <c r="E14" s="122" t="s">
        <v>720</v>
      </c>
      <c r="F14" s="121"/>
      <c r="G14" s="61" t="s">
        <v>697</v>
      </c>
      <c r="H14" s="61"/>
    </row>
    <row r="15" spans="1:8" ht="22.5">
      <c r="A15" s="61">
        <v>9</v>
      </c>
      <c r="B15" s="128" t="s">
        <v>721</v>
      </c>
      <c r="C15" s="61" t="s">
        <v>395</v>
      </c>
      <c r="D15" s="61" t="s">
        <v>415</v>
      </c>
      <c r="E15" s="122" t="s">
        <v>722</v>
      </c>
      <c r="F15" s="121" t="s">
        <v>226</v>
      </c>
      <c r="G15" s="61"/>
      <c r="H15" s="61"/>
    </row>
    <row r="16" spans="1:8" ht="33.75">
      <c r="A16" s="61">
        <v>10</v>
      </c>
      <c r="B16" s="128" t="s">
        <v>501</v>
      </c>
      <c r="C16" s="61" t="s">
        <v>395</v>
      </c>
      <c r="D16" s="61" t="s">
        <v>415</v>
      </c>
      <c r="E16" s="122" t="s">
        <v>909</v>
      </c>
      <c r="F16" s="121" t="s">
        <v>49</v>
      </c>
      <c r="G16" s="61"/>
      <c r="H16" s="61"/>
    </row>
    <row r="17" spans="1:8" ht="11.25">
      <c r="A17" s="61">
        <v>40</v>
      </c>
      <c r="B17" s="123" t="s">
        <v>194</v>
      </c>
      <c r="C17" s="61" t="s">
        <v>395</v>
      </c>
      <c r="D17" s="61" t="s">
        <v>415</v>
      </c>
      <c r="E17" s="122"/>
      <c r="F17" s="121"/>
      <c r="G17" s="61"/>
      <c r="H17" s="61"/>
    </row>
    <row r="18" spans="1:8" ht="11.25">
      <c r="A18" s="61">
        <v>11</v>
      </c>
      <c r="B18" s="131" t="s">
        <v>158</v>
      </c>
      <c r="C18" s="61" t="s">
        <v>395</v>
      </c>
      <c r="D18" s="61" t="s">
        <v>415</v>
      </c>
      <c r="E18" s="122" t="s">
        <v>499</v>
      </c>
      <c r="F18" s="121"/>
      <c r="G18" s="61"/>
      <c r="H18" s="61"/>
    </row>
    <row r="19" spans="1:8" ht="11.25">
      <c r="A19" s="61">
        <v>12</v>
      </c>
      <c r="B19" s="131" t="s">
        <v>159</v>
      </c>
      <c r="C19" s="61" t="s">
        <v>395</v>
      </c>
      <c r="D19" s="61" t="s">
        <v>415</v>
      </c>
      <c r="E19" s="122" t="s">
        <v>500</v>
      </c>
      <c r="F19" s="121"/>
      <c r="G19" s="61"/>
      <c r="H19" s="61"/>
    </row>
    <row r="20" spans="1:8" ht="22.5">
      <c r="A20" s="61">
        <v>15</v>
      </c>
      <c r="B20" s="132" t="s">
        <v>50</v>
      </c>
      <c r="C20" s="61" t="s">
        <v>395</v>
      </c>
      <c r="D20" s="61" t="s">
        <v>415</v>
      </c>
      <c r="E20" s="122" t="s">
        <v>964</v>
      </c>
      <c r="F20" s="121"/>
      <c r="G20" s="61"/>
      <c r="H20" s="61" t="s">
        <v>613</v>
      </c>
    </row>
    <row r="21" spans="1:8" ht="11.25">
      <c r="A21" s="61">
        <v>16</v>
      </c>
      <c r="B21" s="132" t="s">
        <v>406</v>
      </c>
      <c r="C21" s="61" t="s">
        <v>395</v>
      </c>
      <c r="D21" s="61" t="s">
        <v>415</v>
      </c>
      <c r="E21" s="122" t="s">
        <v>723</v>
      </c>
      <c r="F21" s="121"/>
      <c r="G21" s="61"/>
      <c r="H21" s="61" t="s">
        <v>613</v>
      </c>
    </row>
    <row r="22" spans="1:8" ht="22.5">
      <c r="A22" s="61">
        <v>17</v>
      </c>
      <c r="B22" s="132" t="s">
        <v>52</v>
      </c>
      <c r="C22" s="61" t="s">
        <v>395</v>
      </c>
      <c r="D22" s="61" t="s">
        <v>415</v>
      </c>
      <c r="E22" s="122" t="s">
        <v>724</v>
      </c>
      <c r="F22" s="121"/>
      <c r="G22" s="61"/>
      <c r="H22" s="61" t="s">
        <v>613</v>
      </c>
    </row>
    <row r="23" spans="1:8" ht="33.75">
      <c r="A23" s="61">
        <v>18</v>
      </c>
      <c r="B23" s="132" t="s">
        <v>53</v>
      </c>
      <c r="C23" s="61" t="s">
        <v>395</v>
      </c>
      <c r="D23" s="61" t="s">
        <v>415</v>
      </c>
      <c r="E23" s="122" t="s">
        <v>910</v>
      </c>
      <c r="F23" s="121"/>
      <c r="G23" s="61"/>
      <c r="H23" s="61" t="s">
        <v>613</v>
      </c>
    </row>
    <row r="24" spans="1:8" ht="11.25">
      <c r="A24" s="125"/>
      <c r="B24" s="117" t="s">
        <v>502</v>
      </c>
      <c r="C24" s="125"/>
      <c r="D24" s="125"/>
      <c r="E24" s="126"/>
      <c r="F24" s="127"/>
      <c r="G24" s="125"/>
      <c r="H24" s="125"/>
    </row>
    <row r="25" spans="1:8" ht="56.25">
      <c r="A25" s="61">
        <v>23</v>
      </c>
      <c r="B25" s="133" t="s">
        <v>725</v>
      </c>
      <c r="C25" s="61" t="s">
        <v>394</v>
      </c>
      <c r="D25" s="61" t="s">
        <v>415</v>
      </c>
      <c r="E25" s="122" t="s">
        <v>1397</v>
      </c>
      <c r="F25" s="121" t="s">
        <v>169</v>
      </c>
      <c r="G25" s="61" t="s">
        <v>296</v>
      </c>
      <c r="H25" s="61"/>
    </row>
    <row r="26" spans="1:8" ht="22.5">
      <c r="A26" s="61">
        <v>24</v>
      </c>
      <c r="B26" s="134" t="s">
        <v>573</v>
      </c>
      <c r="C26" s="61" t="s">
        <v>394</v>
      </c>
      <c r="D26" s="61" t="s">
        <v>415</v>
      </c>
      <c r="E26" s="122" t="s">
        <v>726</v>
      </c>
      <c r="F26" s="121"/>
      <c r="G26" s="61"/>
      <c r="H26" s="61"/>
    </row>
    <row r="27" spans="1:8" ht="22.5">
      <c r="A27" s="61">
        <v>24</v>
      </c>
      <c r="B27" s="135" t="s">
        <v>381</v>
      </c>
      <c r="C27" s="61" t="s">
        <v>394</v>
      </c>
      <c r="D27" s="61" t="s">
        <v>415</v>
      </c>
      <c r="E27" s="122" t="s">
        <v>732</v>
      </c>
      <c r="F27" s="121"/>
      <c r="G27" s="61"/>
      <c r="H27" s="61" t="s">
        <v>371</v>
      </c>
    </row>
    <row r="28" spans="1:8" ht="22.5">
      <c r="A28" s="61">
        <v>25</v>
      </c>
      <c r="B28" s="136" t="s">
        <v>134</v>
      </c>
      <c r="C28" s="61" t="s">
        <v>394</v>
      </c>
      <c r="D28" s="61" t="s">
        <v>415</v>
      </c>
      <c r="E28" s="122" t="s">
        <v>733</v>
      </c>
      <c r="F28" s="121"/>
      <c r="G28" s="30"/>
      <c r="H28" s="61" t="s">
        <v>371</v>
      </c>
    </row>
    <row r="29" spans="1:8" ht="22.5">
      <c r="A29" s="61">
        <v>26</v>
      </c>
      <c r="B29" s="136" t="s">
        <v>79</v>
      </c>
      <c r="C29" s="61" t="s">
        <v>394</v>
      </c>
      <c r="D29" s="61" t="s">
        <v>415</v>
      </c>
      <c r="E29" s="122" t="s">
        <v>734</v>
      </c>
      <c r="F29" s="121"/>
      <c r="G29" s="30"/>
      <c r="H29" s="61" t="s">
        <v>371</v>
      </c>
    </row>
    <row r="30" spans="1:8" ht="22.5">
      <c r="A30" s="61">
        <v>27</v>
      </c>
      <c r="B30" s="136" t="s">
        <v>156</v>
      </c>
      <c r="C30" s="61" t="s">
        <v>394</v>
      </c>
      <c r="D30" s="61" t="s">
        <v>415</v>
      </c>
      <c r="E30" s="122" t="s">
        <v>735</v>
      </c>
      <c r="F30" s="121"/>
      <c r="G30" s="30"/>
      <c r="H30" s="61" t="s">
        <v>371</v>
      </c>
    </row>
    <row r="31" spans="1:8" ht="11.25">
      <c r="A31" s="125"/>
      <c r="B31" s="117" t="s">
        <v>504</v>
      </c>
      <c r="C31" s="125"/>
      <c r="D31" s="125"/>
      <c r="E31" s="126" t="s">
        <v>506</v>
      </c>
      <c r="F31" s="127"/>
      <c r="G31" s="125"/>
      <c r="H31" s="125"/>
    </row>
    <row r="32" spans="1:8" ht="56.25">
      <c r="A32" s="61">
        <v>23</v>
      </c>
      <c r="B32" s="133" t="s">
        <v>727</v>
      </c>
      <c r="C32" s="61" t="s">
        <v>394</v>
      </c>
      <c r="D32" s="61" t="s">
        <v>415</v>
      </c>
      <c r="E32" s="122" t="s">
        <v>1398</v>
      </c>
      <c r="F32" s="121" t="s">
        <v>169</v>
      </c>
      <c r="G32" s="61" t="s">
        <v>296</v>
      </c>
      <c r="H32" s="61"/>
    </row>
    <row r="33" spans="1:8" ht="22.5">
      <c r="A33" s="61">
        <v>25</v>
      </c>
      <c r="B33" s="134" t="s">
        <v>701</v>
      </c>
      <c r="C33" s="61" t="s">
        <v>394</v>
      </c>
      <c r="D33" s="61" t="s">
        <v>415</v>
      </c>
      <c r="E33" s="122" t="s">
        <v>911</v>
      </c>
      <c r="F33" s="121" t="s">
        <v>134</v>
      </c>
      <c r="G33" s="61"/>
      <c r="H33" s="61" t="s">
        <v>371</v>
      </c>
    </row>
    <row r="34" spans="1:8" ht="33.75">
      <c r="A34" s="61">
        <v>26</v>
      </c>
      <c r="B34" s="134" t="s">
        <v>505</v>
      </c>
      <c r="C34" s="61" t="s">
        <v>394</v>
      </c>
      <c r="D34" s="61" t="s">
        <v>415</v>
      </c>
      <c r="E34" s="122" t="s">
        <v>736</v>
      </c>
      <c r="F34" s="121" t="s">
        <v>79</v>
      </c>
      <c r="G34" s="61"/>
      <c r="H34" s="61" t="s">
        <v>371</v>
      </c>
    </row>
    <row r="35" spans="1:8" ht="22.5">
      <c r="A35" s="61">
        <v>27</v>
      </c>
      <c r="B35" s="136" t="s">
        <v>156</v>
      </c>
      <c r="C35" s="61" t="s">
        <v>394</v>
      </c>
      <c r="D35" s="61" t="s">
        <v>415</v>
      </c>
      <c r="E35" s="122" t="s">
        <v>737</v>
      </c>
      <c r="F35" s="121"/>
      <c r="G35" s="30"/>
      <c r="H35" s="61" t="s">
        <v>371</v>
      </c>
    </row>
    <row r="36" spans="1:8" ht="11.25">
      <c r="A36" s="61">
        <v>55</v>
      </c>
      <c r="B36" s="137" t="s">
        <v>507</v>
      </c>
      <c r="C36" s="61" t="s">
        <v>394</v>
      </c>
      <c r="D36" s="61" t="s">
        <v>415</v>
      </c>
      <c r="E36" s="122" t="s">
        <v>728</v>
      </c>
      <c r="F36" s="121" t="s">
        <v>412</v>
      </c>
      <c r="G36" s="61" t="s">
        <v>295</v>
      </c>
      <c r="H36" s="61"/>
    </row>
    <row r="37" spans="1:8" ht="33.75">
      <c r="A37" s="61">
        <v>58</v>
      </c>
      <c r="B37" s="137" t="s">
        <v>508</v>
      </c>
      <c r="C37" s="61" t="s">
        <v>395</v>
      </c>
      <c r="D37" s="61" t="s">
        <v>415</v>
      </c>
      <c r="E37" s="122" t="s">
        <v>731</v>
      </c>
      <c r="F37" s="121" t="s">
        <v>494</v>
      </c>
      <c r="G37" s="61" t="s">
        <v>295</v>
      </c>
      <c r="H37" s="61"/>
    </row>
    <row r="38" spans="1:8" ht="22.5">
      <c r="A38" s="61"/>
      <c r="B38" s="99" t="s">
        <v>729</v>
      </c>
      <c r="C38" s="61" t="s">
        <v>394</v>
      </c>
      <c r="D38" s="61"/>
      <c r="E38" s="122" t="s">
        <v>912</v>
      </c>
      <c r="F38" s="99" t="s">
        <v>509</v>
      </c>
      <c r="G38" s="61"/>
      <c r="H38" s="61"/>
    </row>
    <row r="39" spans="1:8" ht="11.25">
      <c r="A39" s="61">
        <v>30</v>
      </c>
      <c r="B39" s="121" t="s">
        <v>186</v>
      </c>
      <c r="C39" s="61" t="s">
        <v>394</v>
      </c>
      <c r="D39" s="61" t="s">
        <v>415</v>
      </c>
      <c r="E39" s="122"/>
      <c r="F39" s="121"/>
      <c r="G39" s="61"/>
      <c r="H39" s="61"/>
    </row>
    <row r="40" spans="1:8" ht="11.25">
      <c r="A40" s="61">
        <v>31</v>
      </c>
      <c r="B40" s="136" t="s">
        <v>172</v>
      </c>
      <c r="C40" s="61" t="s">
        <v>394</v>
      </c>
      <c r="D40" s="61" t="s">
        <v>415</v>
      </c>
      <c r="E40" s="122"/>
      <c r="F40" s="121"/>
      <c r="G40" s="61"/>
      <c r="H40" s="61" t="s">
        <v>371</v>
      </c>
    </row>
    <row r="41" spans="1:8" ht="11.25">
      <c r="A41" s="61">
        <v>32</v>
      </c>
      <c r="B41" s="136" t="s">
        <v>173</v>
      </c>
      <c r="C41" s="61" t="s">
        <v>394</v>
      </c>
      <c r="D41" s="61" t="s">
        <v>415</v>
      </c>
      <c r="E41" s="122"/>
      <c r="F41" s="121"/>
      <c r="G41" s="61"/>
      <c r="H41" s="61" t="s">
        <v>371</v>
      </c>
    </row>
    <row r="42" spans="1:8" ht="22.5">
      <c r="A42" s="61">
        <v>33</v>
      </c>
      <c r="B42" s="121" t="s">
        <v>174</v>
      </c>
      <c r="C42" s="61" t="s">
        <v>394</v>
      </c>
      <c r="D42" s="61" t="s">
        <v>415</v>
      </c>
      <c r="E42" s="138" t="s">
        <v>1008</v>
      </c>
      <c r="F42" s="121"/>
      <c r="G42" s="61"/>
      <c r="H42" s="61"/>
    </row>
    <row r="43" spans="1:8" ht="11.25">
      <c r="A43" s="125"/>
      <c r="B43" s="117" t="s">
        <v>496</v>
      </c>
      <c r="C43" s="125"/>
      <c r="D43" s="125"/>
      <c r="E43" s="126"/>
      <c r="F43" s="127"/>
      <c r="G43" s="125"/>
      <c r="H43" s="125"/>
    </row>
    <row r="44" spans="1:8" ht="11.25">
      <c r="A44" s="61">
        <v>1</v>
      </c>
      <c r="B44" s="121" t="s">
        <v>510</v>
      </c>
      <c r="C44" s="61" t="s">
        <v>395</v>
      </c>
      <c r="D44" s="61" t="s">
        <v>415</v>
      </c>
      <c r="E44" s="139" t="s">
        <v>998</v>
      </c>
      <c r="F44" s="121" t="s">
        <v>738</v>
      </c>
      <c r="G44" s="61"/>
      <c r="H44" s="61"/>
    </row>
    <row r="45" spans="1:8" ht="11.25">
      <c r="A45" s="61">
        <v>2</v>
      </c>
      <c r="B45" s="121" t="s">
        <v>511</v>
      </c>
      <c r="C45" s="61" t="s">
        <v>395</v>
      </c>
      <c r="D45" s="61" t="s">
        <v>415</v>
      </c>
      <c r="E45" s="122"/>
      <c r="F45" s="121" t="s">
        <v>365</v>
      </c>
      <c r="G45" s="61"/>
      <c r="H45" s="61"/>
    </row>
    <row r="46" spans="1:8" ht="11.25">
      <c r="A46" s="61">
        <v>3</v>
      </c>
      <c r="B46" s="121" t="s">
        <v>197</v>
      </c>
      <c r="C46" s="61" t="s">
        <v>395</v>
      </c>
      <c r="D46" s="61" t="s">
        <v>415</v>
      </c>
      <c r="E46" s="122"/>
      <c r="F46" s="121"/>
      <c r="G46" s="61"/>
      <c r="H46" s="61"/>
    </row>
    <row r="47" spans="1:8" ht="11.25">
      <c r="A47" s="61">
        <v>14</v>
      </c>
      <c r="B47" s="124" t="s">
        <v>702</v>
      </c>
      <c r="C47" s="61" t="s">
        <v>395</v>
      </c>
      <c r="D47" s="61" t="s">
        <v>415</v>
      </c>
      <c r="E47" s="139" t="s">
        <v>999</v>
      </c>
      <c r="F47" s="121"/>
      <c r="G47" s="61"/>
      <c r="H47" s="61"/>
    </row>
    <row r="48" spans="1:8" ht="11.25">
      <c r="A48" s="61">
        <v>33</v>
      </c>
      <c r="B48" s="121" t="s">
        <v>334</v>
      </c>
      <c r="C48" s="61" t="s">
        <v>395</v>
      </c>
      <c r="D48" s="61" t="s">
        <v>415</v>
      </c>
      <c r="E48" s="122"/>
      <c r="F48" s="121"/>
      <c r="G48" s="61"/>
      <c r="H48" s="61"/>
    </row>
    <row r="49" spans="1:8" ht="11.25">
      <c r="A49" s="125"/>
      <c r="B49" s="117" t="s">
        <v>512</v>
      </c>
      <c r="C49" s="125"/>
      <c r="D49" s="125"/>
      <c r="E49" s="126"/>
      <c r="F49" s="127"/>
      <c r="G49" s="125"/>
      <c r="H49" s="125"/>
    </row>
    <row r="50" spans="1:8" ht="11.25">
      <c r="A50" s="61">
        <v>41</v>
      </c>
      <c r="B50" s="121" t="s">
        <v>267</v>
      </c>
      <c r="C50" s="65" t="s">
        <v>394</v>
      </c>
      <c r="D50" s="61" t="s">
        <v>416</v>
      </c>
      <c r="E50" s="122"/>
      <c r="F50" s="121"/>
      <c r="G50" s="61"/>
      <c r="H50" s="61"/>
    </row>
    <row r="51" spans="1:8" ht="11.25">
      <c r="A51" s="61">
        <v>42</v>
      </c>
      <c r="B51" s="121" t="s">
        <v>199</v>
      </c>
      <c r="C51" s="65" t="s">
        <v>394</v>
      </c>
      <c r="D51" s="61" t="s">
        <v>395</v>
      </c>
      <c r="E51" s="122"/>
      <c r="F51" s="121"/>
      <c r="G51" s="61"/>
      <c r="H51" s="61"/>
    </row>
    <row r="52" spans="1:8" ht="11.25">
      <c r="A52" s="61">
        <v>43</v>
      </c>
      <c r="B52" s="121" t="s">
        <v>388</v>
      </c>
      <c r="C52" s="65" t="s">
        <v>394</v>
      </c>
      <c r="D52" s="61" t="s">
        <v>416</v>
      </c>
      <c r="E52" s="122"/>
      <c r="F52" s="121"/>
      <c r="G52" s="61"/>
      <c r="H52" s="61"/>
    </row>
    <row r="53" spans="1:8" ht="11.25">
      <c r="A53" s="61">
        <v>44</v>
      </c>
      <c r="B53" s="121" t="s">
        <v>389</v>
      </c>
      <c r="C53" s="65" t="s">
        <v>394</v>
      </c>
      <c r="D53" s="61" t="s">
        <v>416</v>
      </c>
      <c r="E53" s="122"/>
      <c r="F53" s="121"/>
      <c r="G53" s="61"/>
      <c r="H53" s="61"/>
    </row>
    <row r="54" spans="1:8" ht="11.25">
      <c r="A54" s="61">
        <v>45</v>
      </c>
      <c r="B54" s="121" t="s">
        <v>390</v>
      </c>
      <c r="C54" s="65" t="s">
        <v>394</v>
      </c>
      <c r="D54" s="61" t="s">
        <v>416</v>
      </c>
      <c r="E54" s="122"/>
      <c r="F54" s="121"/>
      <c r="G54" s="61"/>
      <c r="H54" s="61"/>
    </row>
    <row r="55" spans="1:8" ht="11.25">
      <c r="A55" s="61">
        <v>46</v>
      </c>
      <c r="B55" s="121" t="s">
        <v>391</v>
      </c>
      <c r="C55" s="65" t="s">
        <v>394</v>
      </c>
      <c r="D55" s="61" t="s">
        <v>416</v>
      </c>
      <c r="E55" s="122"/>
      <c r="F55" s="121"/>
      <c r="G55" s="61"/>
      <c r="H55" s="61"/>
    </row>
    <row r="56" spans="1:8" ht="11.25">
      <c r="A56" s="61">
        <v>47</v>
      </c>
      <c r="B56" s="121" t="s">
        <v>212</v>
      </c>
      <c r="C56" s="65" t="s">
        <v>394</v>
      </c>
      <c r="D56" s="61" t="s">
        <v>495</v>
      </c>
      <c r="E56" s="122"/>
      <c r="F56" s="121"/>
      <c r="G56" s="61"/>
      <c r="H56" s="61"/>
    </row>
    <row r="57" spans="1:8" ht="11.25">
      <c r="A57" s="61">
        <v>48</v>
      </c>
      <c r="B57" s="121" t="s">
        <v>213</v>
      </c>
      <c r="C57" s="65" t="s">
        <v>394</v>
      </c>
      <c r="D57" s="61" t="s">
        <v>495</v>
      </c>
      <c r="E57" s="122"/>
      <c r="F57" s="121"/>
      <c r="G57" s="61"/>
      <c r="H57" s="61"/>
    </row>
    <row r="58" spans="1:8" ht="11.25">
      <c r="A58" s="61">
        <v>49</v>
      </c>
      <c r="B58" s="121" t="s">
        <v>200</v>
      </c>
      <c r="C58" s="65" t="s">
        <v>394</v>
      </c>
      <c r="D58" s="61" t="s">
        <v>416</v>
      </c>
      <c r="E58" s="122"/>
      <c r="F58" s="121"/>
      <c r="G58" s="61"/>
      <c r="H58" s="61"/>
    </row>
    <row r="59" spans="1:8" ht="11.25">
      <c r="A59" s="61">
        <v>50</v>
      </c>
      <c r="B59" s="121" t="s">
        <v>491</v>
      </c>
      <c r="C59" s="65" t="s">
        <v>394</v>
      </c>
      <c r="D59" s="61" t="s">
        <v>416</v>
      </c>
      <c r="E59" s="122"/>
      <c r="F59" s="121"/>
      <c r="G59" s="61"/>
      <c r="H59" s="61"/>
    </row>
    <row r="60" spans="1:8" ht="11.25">
      <c r="A60" s="61">
        <v>51</v>
      </c>
      <c r="B60" s="121" t="s">
        <v>392</v>
      </c>
      <c r="C60" s="65" t="s">
        <v>394</v>
      </c>
      <c r="D60" s="61" t="s">
        <v>415</v>
      </c>
      <c r="E60" s="122"/>
      <c r="F60" s="121"/>
      <c r="G60" s="61"/>
      <c r="H60" s="61"/>
    </row>
    <row r="61" spans="1:8" ht="11.25">
      <c r="A61" s="61">
        <v>52</v>
      </c>
      <c r="B61" s="121" t="s">
        <v>393</v>
      </c>
      <c r="C61" s="65" t="s">
        <v>394</v>
      </c>
      <c r="D61" s="61" t="s">
        <v>415</v>
      </c>
      <c r="E61" s="122"/>
      <c r="F61" s="121"/>
      <c r="G61" s="61"/>
      <c r="H61" s="61"/>
    </row>
    <row r="62" spans="1:8" ht="11.25">
      <c r="A62" s="61">
        <v>53</v>
      </c>
      <c r="B62" s="121" t="s">
        <v>385</v>
      </c>
      <c r="C62" s="65" t="s">
        <v>394</v>
      </c>
      <c r="D62" s="61" t="s">
        <v>415</v>
      </c>
      <c r="E62" s="122"/>
      <c r="F62" s="121"/>
      <c r="G62" s="61"/>
      <c r="H62" s="61"/>
    </row>
    <row r="63" spans="1:8" ht="11.25">
      <c r="A63" s="61">
        <v>54</v>
      </c>
      <c r="B63" s="121" t="s">
        <v>268</v>
      </c>
      <c r="C63" s="65" t="s">
        <v>394</v>
      </c>
      <c r="D63" s="61" t="s">
        <v>415</v>
      </c>
      <c r="E63" s="122"/>
      <c r="F63" s="121"/>
      <c r="G63" s="61"/>
      <c r="H63" s="61"/>
    </row>
    <row r="64" spans="1:8" ht="11.25">
      <c r="A64" s="125"/>
      <c r="B64" s="117" t="s">
        <v>739</v>
      </c>
      <c r="C64" s="125"/>
      <c r="D64" s="125"/>
      <c r="E64" s="126"/>
      <c r="F64" s="127"/>
      <c r="G64" s="125"/>
      <c r="H64" s="125"/>
    </row>
    <row r="65" spans="1:8" ht="56.25">
      <c r="A65" s="61">
        <v>57</v>
      </c>
      <c r="B65" s="132" t="s">
        <v>369</v>
      </c>
      <c r="C65" s="61" t="s">
        <v>394</v>
      </c>
      <c r="D65" s="61" t="s">
        <v>415</v>
      </c>
      <c r="E65" s="122" t="s">
        <v>913</v>
      </c>
      <c r="F65" s="121"/>
      <c r="G65" s="61"/>
      <c r="H65" s="61"/>
    </row>
    <row r="66" spans="1:8" ht="22.5">
      <c r="A66" s="61">
        <v>10</v>
      </c>
      <c r="B66" s="132" t="s">
        <v>409</v>
      </c>
      <c r="C66" s="61" t="s">
        <v>394</v>
      </c>
      <c r="D66" s="61" t="s">
        <v>415</v>
      </c>
      <c r="E66" s="122" t="s">
        <v>914</v>
      </c>
      <c r="F66" s="121"/>
      <c r="G66" s="61"/>
      <c r="H66" s="61" t="s">
        <v>292</v>
      </c>
    </row>
    <row r="67" spans="1:8" ht="22.5">
      <c r="A67" s="61">
        <v>11</v>
      </c>
      <c r="B67" s="136" t="s">
        <v>410</v>
      </c>
      <c r="C67" s="61" t="s">
        <v>394</v>
      </c>
      <c r="D67" s="61" t="s">
        <v>415</v>
      </c>
      <c r="E67" s="122" t="s">
        <v>915</v>
      </c>
      <c r="F67" s="121"/>
      <c r="G67" s="61"/>
      <c r="H67" s="61" t="s">
        <v>292</v>
      </c>
    </row>
    <row r="68" spans="1:8" ht="22.5">
      <c r="A68" s="61">
        <v>12</v>
      </c>
      <c r="B68" s="136" t="s">
        <v>411</v>
      </c>
      <c r="C68" s="61" t="s">
        <v>394</v>
      </c>
      <c r="D68" s="61" t="s">
        <v>415</v>
      </c>
      <c r="E68" s="122" t="s">
        <v>916</v>
      </c>
      <c r="F68" s="121"/>
      <c r="G68" s="61"/>
      <c r="H68" s="61" t="s">
        <v>292</v>
      </c>
    </row>
    <row r="69" spans="1:8" ht="67.5">
      <c r="A69" s="61">
        <v>13</v>
      </c>
      <c r="B69" s="132" t="s">
        <v>317</v>
      </c>
      <c r="C69" s="61" t="s">
        <v>394</v>
      </c>
      <c r="D69" s="61" t="s">
        <v>415</v>
      </c>
      <c r="E69" s="122" t="s">
        <v>1399</v>
      </c>
      <c r="F69" s="121"/>
      <c r="G69" s="61"/>
      <c r="H69" s="61" t="s">
        <v>292</v>
      </c>
    </row>
    <row r="70" spans="1:8" ht="11.25">
      <c r="A70" s="61">
        <v>18</v>
      </c>
      <c r="B70" s="132" t="s">
        <v>321</v>
      </c>
      <c r="C70" s="61" t="s">
        <v>394</v>
      </c>
      <c r="D70" s="61" t="s">
        <v>415</v>
      </c>
      <c r="E70" s="122" t="s">
        <v>965</v>
      </c>
      <c r="F70" s="121"/>
      <c r="G70" s="61"/>
      <c r="H70" s="61" t="s">
        <v>292</v>
      </c>
    </row>
    <row r="71" spans="1:8" ht="11.25">
      <c r="A71" s="61">
        <v>19</v>
      </c>
      <c r="B71" s="132" t="s">
        <v>54</v>
      </c>
      <c r="C71" s="61" t="s">
        <v>395</v>
      </c>
      <c r="D71" s="61" t="s">
        <v>415</v>
      </c>
      <c r="E71" s="122" t="s">
        <v>730</v>
      </c>
      <c r="F71" s="121"/>
      <c r="G71" s="61"/>
      <c r="H71" s="61" t="s">
        <v>613</v>
      </c>
    </row>
    <row r="72" spans="1:8" ht="22.5">
      <c r="A72" s="61">
        <v>21</v>
      </c>
      <c r="B72" s="132" t="s">
        <v>229</v>
      </c>
      <c r="C72" s="61" t="s">
        <v>394</v>
      </c>
      <c r="D72" s="61" t="s">
        <v>415</v>
      </c>
      <c r="E72" s="122" t="s">
        <v>769</v>
      </c>
      <c r="F72" s="121"/>
      <c r="G72" s="61"/>
      <c r="H72" s="61" t="s">
        <v>770</v>
      </c>
    </row>
    <row r="73" spans="1:8" ht="11.25">
      <c r="A73" s="61">
        <v>21</v>
      </c>
      <c r="B73" s="132" t="s">
        <v>163</v>
      </c>
      <c r="C73" s="61" t="s">
        <v>395</v>
      </c>
      <c r="D73" s="61" t="s">
        <v>415</v>
      </c>
      <c r="E73" s="122" t="s">
        <v>715</v>
      </c>
      <c r="F73" s="121"/>
      <c r="G73" s="61"/>
      <c r="H73" s="61" t="s">
        <v>613</v>
      </c>
    </row>
    <row r="74" spans="1:8" ht="22.5">
      <c r="A74" s="61">
        <v>22</v>
      </c>
      <c r="B74" s="132" t="s">
        <v>166</v>
      </c>
      <c r="C74" s="61" t="s">
        <v>394</v>
      </c>
      <c r="D74" s="61" t="s">
        <v>415</v>
      </c>
      <c r="E74" s="122" t="s">
        <v>714</v>
      </c>
      <c r="F74" s="121"/>
      <c r="G74" s="61"/>
      <c r="H74" s="61" t="s">
        <v>371</v>
      </c>
    </row>
    <row r="75" spans="1:8" ht="45">
      <c r="A75" s="61">
        <v>29</v>
      </c>
      <c r="B75" s="132" t="s">
        <v>171</v>
      </c>
      <c r="C75" s="61" t="s">
        <v>395</v>
      </c>
      <c r="D75" s="61" t="s">
        <v>415</v>
      </c>
      <c r="E75" s="122" t="s">
        <v>711</v>
      </c>
      <c r="F75" s="121"/>
      <c r="G75" s="61"/>
      <c r="H75" s="61" t="s">
        <v>653</v>
      </c>
    </row>
    <row r="76" spans="1:8" ht="33.75">
      <c r="A76" s="61">
        <v>34</v>
      </c>
      <c r="B76" s="132" t="s">
        <v>175</v>
      </c>
      <c r="C76" s="61" t="s">
        <v>394</v>
      </c>
      <c r="D76" s="61" t="s">
        <v>415</v>
      </c>
      <c r="E76" s="122" t="s">
        <v>1400</v>
      </c>
      <c r="F76" s="121"/>
      <c r="G76" s="61"/>
      <c r="H76" s="61" t="s">
        <v>292</v>
      </c>
    </row>
    <row r="77" spans="1:8" ht="11.25">
      <c r="A77" s="61">
        <v>35</v>
      </c>
      <c r="B77" s="132" t="s">
        <v>176</v>
      </c>
      <c r="C77" s="61" t="s">
        <v>394</v>
      </c>
      <c r="D77" s="61" t="s">
        <v>415</v>
      </c>
      <c r="E77" s="122" t="s">
        <v>972</v>
      </c>
      <c r="F77" s="121"/>
      <c r="G77" s="61"/>
      <c r="H77" s="61" t="s">
        <v>292</v>
      </c>
    </row>
    <row r="78" spans="1:8" ht="11.25">
      <c r="A78" s="61">
        <v>36</v>
      </c>
      <c r="B78" s="132" t="s">
        <v>177</v>
      </c>
      <c r="C78" s="61" t="s">
        <v>394</v>
      </c>
      <c r="D78" s="61" t="s">
        <v>415</v>
      </c>
      <c r="E78" s="122" t="s">
        <v>972</v>
      </c>
      <c r="F78" s="121"/>
      <c r="G78" s="61"/>
      <c r="H78" s="61" t="s">
        <v>292</v>
      </c>
    </row>
    <row r="79" spans="1:8" ht="22.5">
      <c r="A79" s="61">
        <v>37</v>
      </c>
      <c r="B79" s="132" t="s">
        <v>249</v>
      </c>
      <c r="C79" s="61" t="s">
        <v>394</v>
      </c>
      <c r="D79" s="61" t="s">
        <v>415</v>
      </c>
      <c r="E79" s="122" t="s">
        <v>716</v>
      </c>
      <c r="F79" s="121"/>
      <c r="G79" s="61"/>
      <c r="H79" s="61" t="s">
        <v>292</v>
      </c>
    </row>
    <row r="80" spans="1:8" ht="45">
      <c r="A80" s="61">
        <v>38</v>
      </c>
      <c r="B80" s="132" t="s">
        <v>178</v>
      </c>
      <c r="C80" s="61" t="s">
        <v>394</v>
      </c>
      <c r="D80" s="61" t="s">
        <v>415</v>
      </c>
      <c r="E80" s="122" t="s">
        <v>908</v>
      </c>
      <c r="F80" s="121"/>
      <c r="G80" s="61"/>
      <c r="H80" s="61" t="s">
        <v>371</v>
      </c>
    </row>
    <row r="81" spans="1:8" ht="11.25">
      <c r="A81" s="61">
        <v>56</v>
      </c>
      <c r="B81" s="132" t="s">
        <v>162</v>
      </c>
      <c r="C81" s="61" t="s">
        <v>395</v>
      </c>
      <c r="D81" s="61" t="s">
        <v>415</v>
      </c>
      <c r="E81" s="122" t="s">
        <v>713</v>
      </c>
      <c r="F81" s="121"/>
      <c r="G81" s="61"/>
      <c r="H81" s="61" t="s">
        <v>613</v>
      </c>
    </row>
  </sheetData>
  <sheetProtection/>
  <hyperlinks>
    <hyperlink ref="A1" location="Links_" display="Links"/>
  </hyperlinks>
  <printOptions/>
  <pageMargins left="0.7086614173228347" right="0.31496062992125984" top="0.7480314960629921" bottom="0.7480314960629921" header="0.31496062992125984" footer="0.31496062992125984"/>
  <pageSetup horizontalDpi="600" verticalDpi="600" orientation="landscape" paperSize="9" scale="45" r:id="rId1"/>
</worksheet>
</file>

<file path=xl/worksheets/sheet48.xml><?xml version="1.0" encoding="utf-8"?>
<worksheet xmlns="http://schemas.openxmlformats.org/spreadsheetml/2006/main" xmlns:r="http://schemas.openxmlformats.org/officeDocument/2006/relationships">
  <dimension ref="A1:L8"/>
  <sheetViews>
    <sheetView zoomScaleSheetLayoutView="100" zoomScalePageLayoutView="0" workbookViewId="0" topLeftCell="A1">
      <selection activeCell="A1" sqref="A1"/>
    </sheetView>
  </sheetViews>
  <sheetFormatPr defaultColWidth="8.796875" defaultRowHeight="14.25"/>
  <cols>
    <col min="1" max="1" width="4" style="39" bestFit="1" customWidth="1"/>
    <col min="2" max="2" width="31.69921875" style="36" bestFit="1" customWidth="1"/>
    <col min="3" max="3" width="7.3984375" style="36" bestFit="1" customWidth="1"/>
    <col min="4" max="4" width="15.8984375" style="35" bestFit="1" customWidth="1"/>
    <col min="5" max="5" width="13.3984375" style="35" bestFit="1" customWidth="1"/>
    <col min="6" max="6" width="14.8984375" style="35" bestFit="1" customWidth="1"/>
    <col min="7" max="12" width="4.59765625" style="35" bestFit="1" customWidth="1"/>
    <col min="13" max="16384" width="9" style="36" customWidth="1"/>
  </cols>
  <sheetData>
    <row r="1" spans="1:12" s="70" customFormat="1" ht="11.25">
      <c r="A1" s="447" t="s">
        <v>1582</v>
      </c>
      <c r="B1" s="29" t="s">
        <v>1470</v>
      </c>
      <c r="C1" s="29" t="s">
        <v>497</v>
      </c>
      <c r="D1" s="30" t="s">
        <v>813</v>
      </c>
      <c r="E1" s="30" t="s">
        <v>518</v>
      </c>
      <c r="F1" s="30" t="s">
        <v>519</v>
      </c>
      <c r="G1" s="31"/>
      <c r="H1" s="31"/>
      <c r="I1" s="31"/>
      <c r="J1" s="31"/>
      <c r="K1" s="31"/>
      <c r="L1" s="31"/>
    </row>
    <row r="2" spans="1:6" ht="11.25">
      <c r="A2" s="26">
        <v>0</v>
      </c>
      <c r="B2" s="32" t="s">
        <v>279</v>
      </c>
      <c r="C2" s="2"/>
      <c r="D2" s="34"/>
      <c r="E2" s="34"/>
      <c r="F2" s="34"/>
    </row>
    <row r="3" spans="1:6" ht="11.25">
      <c r="A3" s="26">
        <v>0</v>
      </c>
      <c r="B3" s="76" t="s">
        <v>417</v>
      </c>
      <c r="C3" s="32"/>
      <c r="D3" s="34"/>
      <c r="E3" s="34"/>
      <c r="F3" s="34"/>
    </row>
    <row r="4" spans="1:6" ht="11.25">
      <c r="A4" s="26">
        <v>1</v>
      </c>
      <c r="B4" s="3" t="s">
        <v>318</v>
      </c>
      <c r="C4" s="32"/>
      <c r="D4" s="34"/>
      <c r="E4" s="34"/>
      <c r="F4" s="34"/>
    </row>
    <row r="5" spans="1:6" ht="11.25">
      <c r="A5" s="26">
        <v>2</v>
      </c>
      <c r="B5" s="3" t="s">
        <v>319</v>
      </c>
      <c r="C5" s="32"/>
      <c r="D5" s="34"/>
      <c r="E5" s="34"/>
      <c r="F5" s="34"/>
    </row>
    <row r="6" spans="1:6" ht="11.25">
      <c r="A6" s="26">
        <v>3</v>
      </c>
      <c r="B6" s="3" t="s">
        <v>320</v>
      </c>
      <c r="C6" s="32"/>
      <c r="D6" s="34"/>
      <c r="E6" s="34"/>
      <c r="F6" s="34"/>
    </row>
    <row r="8" ht="11.25">
      <c r="B8" s="1" t="s">
        <v>1544</v>
      </c>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P87"/>
  <sheetViews>
    <sheetView zoomScaleSheetLayoutView="85" zoomScalePageLayoutView="0" workbookViewId="0" topLeftCell="D1">
      <selection activeCell="E8" sqref="E8"/>
    </sheetView>
  </sheetViews>
  <sheetFormatPr defaultColWidth="8.796875" defaultRowHeight="14.25"/>
  <cols>
    <col min="1" max="1" width="4" style="36" bestFit="1" customWidth="1"/>
    <col min="2" max="2" width="43.09765625" style="36" bestFit="1" customWidth="1"/>
    <col min="3" max="3" width="75.59765625" style="44" customWidth="1"/>
    <col min="4" max="4" width="16.59765625" style="44" bestFit="1" customWidth="1"/>
    <col min="5" max="5" width="18.5" style="44" bestFit="1" customWidth="1"/>
    <col min="6" max="6" width="20.09765625" style="44" bestFit="1" customWidth="1"/>
    <col min="7" max="7" width="13.3984375" style="35" bestFit="1" customWidth="1"/>
    <col min="8" max="8" width="15.3984375" style="35" customWidth="1"/>
    <col min="9" max="10" width="5.09765625" style="57" bestFit="1" customWidth="1"/>
    <col min="11" max="14" width="5.09765625" style="35" bestFit="1" customWidth="1"/>
    <col min="15" max="15" width="5.09765625" style="39" bestFit="1" customWidth="1"/>
    <col min="16" max="16" width="5.19921875" style="39" bestFit="1" customWidth="1"/>
    <col min="17" max="16384" width="9" style="36" customWidth="1"/>
  </cols>
  <sheetData>
    <row r="1" spans="1:14" s="49" customFormat="1" ht="12">
      <c r="A1" s="447" t="s">
        <v>1582</v>
      </c>
      <c r="B1" s="29" t="s">
        <v>1545</v>
      </c>
      <c r="C1" s="29" t="s">
        <v>497</v>
      </c>
      <c r="D1" s="29" t="s">
        <v>1026</v>
      </c>
      <c r="E1" s="29" t="s">
        <v>1021</v>
      </c>
      <c r="F1" s="30" t="s">
        <v>813</v>
      </c>
      <c r="G1" s="30" t="s">
        <v>518</v>
      </c>
      <c r="H1" s="30" t="s">
        <v>519</v>
      </c>
      <c r="I1" s="141"/>
      <c r="J1" s="141"/>
      <c r="K1" s="31"/>
      <c r="L1" s="31"/>
      <c r="M1" s="31"/>
      <c r="N1" s="31"/>
    </row>
    <row r="2" spans="1:14" ht="11.25">
      <c r="A2" s="121">
        <v>0</v>
      </c>
      <c r="B2" s="38" t="s">
        <v>278</v>
      </c>
      <c r="C2" s="38"/>
      <c r="D2" s="38"/>
      <c r="E2" s="38" t="s">
        <v>278</v>
      </c>
      <c r="F2" s="38"/>
      <c r="G2" s="61"/>
      <c r="H2" s="61"/>
      <c r="N2" s="39"/>
    </row>
    <row r="3" spans="1:14" ht="11.25">
      <c r="A3" s="121">
        <v>1</v>
      </c>
      <c r="B3" s="124" t="s">
        <v>429</v>
      </c>
      <c r="C3" s="38" t="s">
        <v>740</v>
      </c>
      <c r="D3" s="38"/>
      <c r="E3" s="38"/>
      <c r="F3" s="38"/>
      <c r="G3" s="61"/>
      <c r="H3" s="61"/>
      <c r="N3" s="39"/>
    </row>
    <row r="4" spans="1:14" ht="11.25">
      <c r="A4" s="125"/>
      <c r="B4" s="117" t="s">
        <v>193</v>
      </c>
      <c r="C4" s="142"/>
      <c r="D4" s="142"/>
      <c r="E4" s="142"/>
      <c r="F4" s="142"/>
      <c r="G4" s="143"/>
      <c r="H4" s="125"/>
      <c r="I4" s="58"/>
      <c r="J4" s="58"/>
      <c r="N4" s="39"/>
    </row>
    <row r="5" spans="1:14" ht="22.5">
      <c r="A5" s="121"/>
      <c r="B5" s="144" t="s">
        <v>633</v>
      </c>
      <c r="C5" s="38" t="s">
        <v>741</v>
      </c>
      <c r="D5" s="38"/>
      <c r="E5" s="38"/>
      <c r="F5" s="38"/>
      <c r="G5" s="61"/>
      <c r="H5" s="61"/>
      <c r="N5" s="39"/>
    </row>
    <row r="6" spans="1:14" ht="11.25">
      <c r="A6" s="125"/>
      <c r="B6" s="117" t="s">
        <v>742</v>
      </c>
      <c r="C6" s="142"/>
      <c r="D6" s="142"/>
      <c r="E6" s="142"/>
      <c r="F6" s="142"/>
      <c r="G6" s="143"/>
      <c r="H6" s="125"/>
      <c r="I6" s="58"/>
      <c r="J6" s="58"/>
      <c r="N6" s="39"/>
    </row>
    <row r="7" spans="1:14" ht="11.25">
      <c r="A7" s="121">
        <v>2</v>
      </c>
      <c r="B7" s="38" t="s">
        <v>354</v>
      </c>
      <c r="C7" s="38"/>
      <c r="D7" s="38"/>
      <c r="E7" s="38" t="s">
        <v>354</v>
      </c>
      <c r="F7" s="38"/>
      <c r="G7" s="61"/>
      <c r="H7" s="61"/>
      <c r="N7" s="39"/>
    </row>
    <row r="8" spans="1:14" ht="78.75">
      <c r="A8" s="121"/>
      <c r="B8" s="145" t="s">
        <v>917</v>
      </c>
      <c r="C8" s="38" t="s">
        <v>918</v>
      </c>
      <c r="D8" s="38"/>
      <c r="E8" s="38" t="s">
        <v>917</v>
      </c>
      <c r="F8" s="38"/>
      <c r="G8" s="61"/>
      <c r="H8" s="61" t="s">
        <v>371</v>
      </c>
      <c r="N8" s="39"/>
    </row>
    <row r="9" spans="1:14" ht="11.25">
      <c r="A9" s="121">
        <v>7</v>
      </c>
      <c r="B9" s="123" t="s">
        <v>228</v>
      </c>
      <c r="C9" s="38"/>
      <c r="D9" s="38"/>
      <c r="E9" s="38" t="s">
        <v>228</v>
      </c>
      <c r="F9" s="38"/>
      <c r="G9" s="61"/>
      <c r="H9" s="61"/>
      <c r="N9" s="39"/>
    </row>
    <row r="10" spans="1:14" ht="22.5">
      <c r="A10" s="121"/>
      <c r="B10" s="146" t="s">
        <v>634</v>
      </c>
      <c r="C10" s="38" t="s">
        <v>966</v>
      </c>
      <c r="D10" s="38"/>
      <c r="E10" s="38" t="s">
        <v>634</v>
      </c>
      <c r="F10" s="38"/>
      <c r="G10" s="61"/>
      <c r="H10" s="61" t="s">
        <v>352</v>
      </c>
      <c r="N10" s="39"/>
    </row>
    <row r="11" spans="1:14" ht="33.75">
      <c r="A11" s="121"/>
      <c r="B11" s="147" t="s">
        <v>638</v>
      </c>
      <c r="C11" s="38" t="s">
        <v>967</v>
      </c>
      <c r="D11" s="38"/>
      <c r="E11" s="38" t="s">
        <v>638</v>
      </c>
      <c r="F11" s="38"/>
      <c r="G11" s="61"/>
      <c r="H11" s="61" t="s">
        <v>344</v>
      </c>
      <c r="N11" s="39"/>
    </row>
    <row r="12" spans="1:14" ht="11.25">
      <c r="A12" s="121"/>
      <c r="B12" s="147" t="s">
        <v>635</v>
      </c>
      <c r="C12" s="38" t="s">
        <v>967</v>
      </c>
      <c r="D12" s="38"/>
      <c r="E12" s="38" t="s">
        <v>635</v>
      </c>
      <c r="F12" s="38"/>
      <c r="G12" s="61"/>
      <c r="H12" s="61" t="s">
        <v>352</v>
      </c>
      <c r="N12" s="39"/>
    </row>
    <row r="13" spans="1:14" ht="22.5">
      <c r="A13" s="121"/>
      <c r="B13" s="147" t="s">
        <v>636</v>
      </c>
      <c r="C13" s="38" t="s">
        <v>967</v>
      </c>
      <c r="D13" s="38"/>
      <c r="E13" s="38" t="s">
        <v>636</v>
      </c>
      <c r="F13" s="38"/>
      <c r="G13" s="61"/>
      <c r="H13" s="61" t="s">
        <v>352</v>
      </c>
      <c r="N13" s="39"/>
    </row>
    <row r="14" spans="1:14" ht="11.25">
      <c r="A14" s="121"/>
      <c r="B14" s="148" t="s">
        <v>1402</v>
      </c>
      <c r="C14" s="139" t="s">
        <v>995</v>
      </c>
      <c r="D14" s="139"/>
      <c r="E14" s="38" t="s">
        <v>1002</v>
      </c>
      <c r="F14" s="38"/>
      <c r="G14" s="61"/>
      <c r="H14" s="61"/>
      <c r="N14" s="39"/>
    </row>
    <row r="15" spans="1:14" ht="22.5">
      <c r="A15" s="121"/>
      <c r="B15" s="149" t="s">
        <v>637</v>
      </c>
      <c r="C15" s="38" t="s">
        <v>1001</v>
      </c>
      <c r="D15" s="38"/>
      <c r="E15" s="38" t="s">
        <v>637</v>
      </c>
      <c r="F15" s="38"/>
      <c r="G15" s="61"/>
      <c r="H15" s="61" t="s">
        <v>352</v>
      </c>
      <c r="N15" s="39"/>
    </row>
    <row r="16" spans="1:14" ht="157.5">
      <c r="A16" s="121">
        <v>3</v>
      </c>
      <c r="B16" s="38" t="s">
        <v>30</v>
      </c>
      <c r="C16" s="38" t="s">
        <v>1403</v>
      </c>
      <c r="D16" s="38"/>
      <c r="E16" s="38" t="s">
        <v>30</v>
      </c>
      <c r="F16" s="38"/>
      <c r="G16" s="61"/>
      <c r="H16" s="61"/>
      <c r="N16" s="39"/>
    </row>
    <row r="17" spans="1:14" ht="33.75">
      <c r="A17" s="121">
        <v>4</v>
      </c>
      <c r="B17" s="150" t="s">
        <v>209</v>
      </c>
      <c r="C17" s="38" t="s">
        <v>968</v>
      </c>
      <c r="D17" s="38"/>
      <c r="E17" s="38"/>
      <c r="F17" s="38"/>
      <c r="G17" s="61" t="s">
        <v>640</v>
      </c>
      <c r="H17" s="61"/>
      <c r="N17" s="39"/>
    </row>
    <row r="18" spans="1:14" ht="11.25">
      <c r="A18" s="121">
        <v>5</v>
      </c>
      <c r="B18" s="150" t="s">
        <v>207</v>
      </c>
      <c r="C18" s="38" t="s">
        <v>967</v>
      </c>
      <c r="D18" s="38"/>
      <c r="E18" s="38"/>
      <c r="F18" s="38"/>
      <c r="G18" s="61" t="s">
        <v>640</v>
      </c>
      <c r="H18" s="61"/>
      <c r="N18" s="39"/>
    </row>
    <row r="19" spans="1:14" ht="11.25">
      <c r="A19" s="121">
        <v>6</v>
      </c>
      <c r="B19" s="150" t="s">
        <v>208</v>
      </c>
      <c r="C19" s="38" t="s">
        <v>967</v>
      </c>
      <c r="D19" s="38"/>
      <c r="E19" s="38"/>
      <c r="F19" s="38"/>
      <c r="G19" s="61" t="s">
        <v>640</v>
      </c>
      <c r="H19" s="61"/>
      <c r="N19" s="39"/>
    </row>
    <row r="20" spans="1:14" ht="33.75">
      <c r="A20" s="121">
        <v>10</v>
      </c>
      <c r="B20" s="151" t="s">
        <v>451</v>
      </c>
      <c r="C20" s="38" t="s">
        <v>969</v>
      </c>
      <c r="D20" s="38"/>
      <c r="E20" s="38"/>
      <c r="F20" s="38"/>
      <c r="G20" s="61" t="s">
        <v>614</v>
      </c>
      <c r="H20" s="61"/>
      <c r="N20" s="39"/>
    </row>
    <row r="21" spans="1:14" ht="56.25">
      <c r="A21" s="121"/>
      <c r="B21" s="152" t="s">
        <v>341</v>
      </c>
      <c r="C21" s="38" t="s">
        <v>970</v>
      </c>
      <c r="D21" s="38"/>
      <c r="E21" s="38" t="s">
        <v>341</v>
      </c>
      <c r="F21" s="38"/>
      <c r="G21" s="61"/>
      <c r="H21" s="61" t="s">
        <v>344</v>
      </c>
      <c r="N21" s="39"/>
    </row>
    <row r="22" spans="1:14" ht="22.5">
      <c r="A22" s="121"/>
      <c r="B22" s="152" t="s">
        <v>641</v>
      </c>
      <c r="C22" s="38" t="s">
        <v>767</v>
      </c>
      <c r="D22" s="38"/>
      <c r="E22" s="38" t="s">
        <v>641</v>
      </c>
      <c r="F22" s="38"/>
      <c r="G22" s="61"/>
      <c r="H22" s="61" t="s">
        <v>352</v>
      </c>
      <c r="N22" s="39"/>
    </row>
    <row r="23" spans="1:14" ht="22.5">
      <c r="A23" s="121"/>
      <c r="B23" s="153" t="s">
        <v>642</v>
      </c>
      <c r="C23" s="154" t="s">
        <v>743</v>
      </c>
      <c r="D23" s="154" t="s">
        <v>1064</v>
      </c>
      <c r="E23" s="154" t="s">
        <v>1063</v>
      </c>
      <c r="F23" s="38"/>
      <c r="G23" s="61"/>
      <c r="H23" s="61"/>
      <c r="N23" s="39"/>
    </row>
    <row r="24" spans="1:14" ht="22.5">
      <c r="A24" s="121"/>
      <c r="B24" s="153" t="s">
        <v>744</v>
      </c>
      <c r="C24" s="38" t="s">
        <v>1404</v>
      </c>
      <c r="D24" s="38"/>
      <c r="E24" s="38" t="s">
        <v>744</v>
      </c>
      <c r="F24" s="38"/>
      <c r="G24" s="61"/>
      <c r="H24" s="61"/>
      <c r="N24" s="39"/>
    </row>
    <row r="25" spans="1:16" s="156" customFormat="1" ht="22.5">
      <c r="A25" s="121">
        <v>9</v>
      </c>
      <c r="B25" s="122" t="s">
        <v>71</v>
      </c>
      <c r="C25" s="38"/>
      <c r="D25" s="38"/>
      <c r="E25" s="38" t="s">
        <v>71</v>
      </c>
      <c r="F25" s="122"/>
      <c r="G25" s="24"/>
      <c r="H25" s="24"/>
      <c r="I25" s="155"/>
      <c r="J25" s="155"/>
      <c r="K25" s="98"/>
      <c r="L25" s="98"/>
      <c r="M25" s="98"/>
      <c r="N25" s="28"/>
      <c r="O25" s="28"/>
      <c r="P25" s="28"/>
    </row>
    <row r="26" spans="1:14" ht="11.25">
      <c r="A26" s="125"/>
      <c r="B26" s="117" t="s">
        <v>224</v>
      </c>
      <c r="C26" s="142"/>
      <c r="D26" s="142"/>
      <c r="E26" s="142"/>
      <c r="F26" s="142"/>
      <c r="G26" s="143"/>
      <c r="H26" s="125"/>
      <c r="I26" s="58"/>
      <c r="J26" s="58"/>
      <c r="N26" s="39"/>
    </row>
    <row r="27" spans="1:14" ht="22.5">
      <c r="A27" s="121"/>
      <c r="B27" s="157" t="s">
        <v>749</v>
      </c>
      <c r="C27" s="38" t="s">
        <v>750</v>
      </c>
      <c r="D27" s="38"/>
      <c r="E27" s="38" t="s">
        <v>749</v>
      </c>
      <c r="F27" s="38"/>
      <c r="G27" s="61"/>
      <c r="H27" s="61" t="s">
        <v>344</v>
      </c>
      <c r="N27" s="39"/>
    </row>
    <row r="28" spans="1:14" ht="22.5">
      <c r="A28" s="121">
        <v>8</v>
      </c>
      <c r="B28" s="122" t="s">
        <v>31</v>
      </c>
      <c r="C28" s="38" t="s">
        <v>919</v>
      </c>
      <c r="D28" s="38"/>
      <c r="E28" s="38" t="s">
        <v>31</v>
      </c>
      <c r="F28" s="38"/>
      <c r="G28" s="61"/>
      <c r="H28" s="61"/>
      <c r="N28" s="39"/>
    </row>
    <row r="29" spans="1:14" ht="11.25">
      <c r="A29" s="125"/>
      <c r="B29" s="117" t="s">
        <v>58</v>
      </c>
      <c r="C29" s="142"/>
      <c r="D29" s="142"/>
      <c r="E29" s="142"/>
      <c r="F29" s="142"/>
      <c r="G29" s="143"/>
      <c r="H29" s="125"/>
      <c r="I29" s="58"/>
      <c r="J29" s="58"/>
      <c r="N29" s="39"/>
    </row>
    <row r="30" spans="1:14" ht="11.25">
      <c r="A30" s="121">
        <v>2</v>
      </c>
      <c r="B30" s="38" t="s">
        <v>354</v>
      </c>
      <c r="C30" s="38" t="s">
        <v>752</v>
      </c>
      <c r="D30" s="38"/>
      <c r="E30" s="38" t="s">
        <v>354</v>
      </c>
      <c r="F30" s="38"/>
      <c r="G30" s="61"/>
      <c r="H30" s="61"/>
      <c r="N30" s="39"/>
    </row>
    <row r="31" spans="1:8" ht="45">
      <c r="A31" s="121"/>
      <c r="B31" s="158" t="s">
        <v>699</v>
      </c>
      <c r="C31" s="38" t="s">
        <v>753</v>
      </c>
      <c r="D31" s="38"/>
      <c r="E31" s="38" t="s">
        <v>699</v>
      </c>
      <c r="F31" s="38"/>
      <c r="G31" s="61"/>
      <c r="H31" s="61" t="s">
        <v>293</v>
      </c>
    </row>
    <row r="32" spans="1:8" ht="33.75">
      <c r="A32" s="121"/>
      <c r="B32" s="159" t="s">
        <v>252</v>
      </c>
      <c r="C32" s="38" t="s">
        <v>920</v>
      </c>
      <c r="D32" s="38"/>
      <c r="E32" s="38" t="s">
        <v>252</v>
      </c>
      <c r="F32" s="38"/>
      <c r="G32" s="61"/>
      <c r="H32" s="61" t="s">
        <v>293</v>
      </c>
    </row>
    <row r="33" spans="1:8" ht="33.75">
      <c r="A33" s="121"/>
      <c r="B33" s="159" t="s">
        <v>253</v>
      </c>
      <c r="C33" s="38" t="s">
        <v>967</v>
      </c>
      <c r="D33" s="38"/>
      <c r="E33" s="38" t="s">
        <v>253</v>
      </c>
      <c r="F33" s="38"/>
      <c r="G33" s="61"/>
      <c r="H33" s="61" t="s">
        <v>293</v>
      </c>
    </row>
    <row r="34" spans="1:16" ht="11.25">
      <c r="A34" s="125"/>
      <c r="B34" s="117" t="s">
        <v>582</v>
      </c>
      <c r="C34" s="125"/>
      <c r="D34" s="125"/>
      <c r="E34" s="125"/>
      <c r="F34" s="125"/>
      <c r="G34" s="143"/>
      <c r="H34" s="125"/>
      <c r="I34" s="58"/>
      <c r="J34" s="58"/>
      <c r="K34" s="36"/>
      <c r="L34" s="36"/>
      <c r="M34" s="36"/>
      <c r="N34" s="36"/>
      <c r="O34" s="36"/>
      <c r="P34" s="36"/>
    </row>
    <row r="35" spans="1:14" ht="22.5">
      <c r="A35" s="121">
        <v>8</v>
      </c>
      <c r="B35" s="122" t="s">
        <v>31</v>
      </c>
      <c r="C35" s="38" t="s">
        <v>751</v>
      </c>
      <c r="D35" s="38"/>
      <c r="E35" s="38"/>
      <c r="F35" s="38"/>
      <c r="G35" s="61"/>
      <c r="H35" s="61"/>
      <c r="N35" s="39"/>
    </row>
    <row r="36" spans="1:8" ht="33.75">
      <c r="A36" s="121"/>
      <c r="B36" s="160" t="s">
        <v>729</v>
      </c>
      <c r="C36" s="38" t="s">
        <v>1405</v>
      </c>
      <c r="D36" s="38"/>
      <c r="E36" s="38" t="s">
        <v>729</v>
      </c>
      <c r="F36" s="38" t="s">
        <v>921</v>
      </c>
      <c r="G36" s="61"/>
      <c r="H36" s="61"/>
    </row>
    <row r="37" spans="1:8" ht="33.75">
      <c r="A37" s="121"/>
      <c r="B37" s="161" t="s">
        <v>755</v>
      </c>
      <c r="C37" s="38" t="s">
        <v>922</v>
      </c>
      <c r="D37" s="38"/>
      <c r="E37" s="38" t="s">
        <v>755</v>
      </c>
      <c r="F37" s="38"/>
      <c r="G37" s="61"/>
      <c r="H37" s="61" t="s">
        <v>307</v>
      </c>
    </row>
    <row r="38" spans="1:8" ht="22.5">
      <c r="A38" s="121"/>
      <c r="B38" s="161" t="s">
        <v>645</v>
      </c>
      <c r="C38" s="38" t="s">
        <v>971</v>
      </c>
      <c r="D38" s="38"/>
      <c r="E38" s="38" t="s">
        <v>645</v>
      </c>
      <c r="F38" s="38"/>
      <c r="G38" s="61"/>
      <c r="H38" s="61" t="s">
        <v>301</v>
      </c>
    </row>
    <row r="39" spans="1:8" ht="11.25">
      <c r="A39" s="121"/>
      <c r="B39" s="162" t="s">
        <v>644</v>
      </c>
      <c r="C39" s="38" t="s">
        <v>754</v>
      </c>
      <c r="D39" s="38"/>
      <c r="E39" s="38" t="s">
        <v>644</v>
      </c>
      <c r="F39" s="38"/>
      <c r="G39" s="61"/>
      <c r="H39" s="61"/>
    </row>
    <row r="40" spans="1:8" ht="22.5">
      <c r="A40" s="121"/>
      <c r="B40" s="163" t="s">
        <v>706</v>
      </c>
      <c r="C40" s="38" t="s">
        <v>967</v>
      </c>
      <c r="D40" s="38"/>
      <c r="E40" s="38" t="s">
        <v>706</v>
      </c>
      <c r="F40" s="38"/>
      <c r="G40" s="61"/>
      <c r="H40" s="61" t="s">
        <v>352</v>
      </c>
    </row>
    <row r="41" spans="1:8" ht="22.5">
      <c r="A41" s="121"/>
      <c r="B41" s="163" t="s">
        <v>708</v>
      </c>
      <c r="C41" s="38" t="s">
        <v>967</v>
      </c>
      <c r="D41" s="38"/>
      <c r="E41" s="38" t="s">
        <v>708</v>
      </c>
      <c r="F41" s="38"/>
      <c r="G41" s="61"/>
      <c r="H41" s="61" t="s">
        <v>352</v>
      </c>
    </row>
    <row r="42" spans="1:8" ht="22.5">
      <c r="A42" s="121"/>
      <c r="B42" s="163" t="s">
        <v>707</v>
      </c>
      <c r="C42" s="38" t="s">
        <v>967</v>
      </c>
      <c r="D42" s="38"/>
      <c r="E42" s="38" t="s">
        <v>707</v>
      </c>
      <c r="F42" s="38"/>
      <c r="G42" s="61"/>
      <c r="H42" s="61" t="s">
        <v>352</v>
      </c>
    </row>
    <row r="43" spans="1:8" ht="33.75">
      <c r="A43" s="121"/>
      <c r="B43" s="164" t="s">
        <v>249</v>
      </c>
      <c r="C43" s="38" t="s">
        <v>967</v>
      </c>
      <c r="D43" s="38"/>
      <c r="E43" s="38" t="s">
        <v>249</v>
      </c>
      <c r="F43" s="38"/>
      <c r="G43" s="61"/>
      <c r="H43" s="61" t="s">
        <v>352</v>
      </c>
    </row>
    <row r="44" spans="1:14" ht="11.25">
      <c r="A44" s="121">
        <v>3</v>
      </c>
      <c r="B44" s="38" t="s">
        <v>30</v>
      </c>
      <c r="C44" s="38" t="s">
        <v>973</v>
      </c>
      <c r="D44" s="38"/>
      <c r="E44" s="38"/>
      <c r="F44" s="38"/>
      <c r="G44" s="61"/>
      <c r="H44" s="61"/>
      <c r="N44" s="39"/>
    </row>
    <row r="45" spans="1:8" ht="56.25">
      <c r="A45" s="121"/>
      <c r="B45" s="165" t="s">
        <v>885</v>
      </c>
      <c r="C45" s="38" t="s">
        <v>923</v>
      </c>
      <c r="D45" s="38"/>
      <c r="E45" s="38" t="s">
        <v>885</v>
      </c>
      <c r="F45" s="38"/>
      <c r="G45" s="61"/>
      <c r="H45" s="166"/>
    </row>
    <row r="46" spans="1:8" ht="11.25">
      <c r="A46" s="121"/>
      <c r="B46" s="167" t="s">
        <v>757</v>
      </c>
      <c r="C46" s="38"/>
      <c r="D46" s="38"/>
      <c r="E46" s="38"/>
      <c r="F46" s="38"/>
      <c r="G46" s="61"/>
      <c r="H46" s="166"/>
    </row>
    <row r="47" spans="1:8" ht="11.25">
      <c r="A47" s="121"/>
      <c r="B47" s="167" t="s">
        <v>647</v>
      </c>
      <c r="C47" s="38"/>
      <c r="D47" s="38"/>
      <c r="E47" s="38"/>
      <c r="F47" s="38"/>
      <c r="G47" s="61"/>
      <c r="H47" s="166"/>
    </row>
    <row r="48" spans="1:16" ht="11.25">
      <c r="A48" s="125"/>
      <c r="B48" s="117" t="s">
        <v>496</v>
      </c>
      <c r="C48" s="125"/>
      <c r="D48" s="125"/>
      <c r="E48" s="125"/>
      <c r="F48" s="125"/>
      <c r="G48" s="143"/>
      <c r="H48" s="125"/>
      <c r="K48" s="36"/>
      <c r="L48" s="36"/>
      <c r="M48" s="36"/>
      <c r="N48" s="36"/>
      <c r="O48" s="36"/>
      <c r="P48" s="36"/>
    </row>
    <row r="49" spans="1:8" ht="22.5">
      <c r="A49" s="121"/>
      <c r="B49" s="168" t="s">
        <v>759</v>
      </c>
      <c r="C49" s="38" t="s">
        <v>756</v>
      </c>
      <c r="D49" s="38"/>
      <c r="E49" s="38" t="s">
        <v>759</v>
      </c>
      <c r="F49" s="38"/>
      <c r="G49" s="61"/>
      <c r="H49" s="166" t="s">
        <v>314</v>
      </c>
    </row>
    <row r="50" spans="1:8" ht="22.5">
      <c r="A50" s="121"/>
      <c r="B50" s="169" t="s">
        <v>148</v>
      </c>
      <c r="C50" s="38"/>
      <c r="D50" s="38"/>
      <c r="E50" s="38" t="s">
        <v>148</v>
      </c>
      <c r="F50" s="38"/>
      <c r="G50" s="61"/>
      <c r="H50" s="166" t="s">
        <v>314</v>
      </c>
    </row>
    <row r="51" spans="1:8" ht="33.75">
      <c r="A51" s="121"/>
      <c r="B51" s="169" t="s">
        <v>433</v>
      </c>
      <c r="C51" s="38"/>
      <c r="D51" s="38"/>
      <c r="E51" s="38" t="s">
        <v>433</v>
      </c>
      <c r="F51" s="38"/>
      <c r="G51" s="61"/>
      <c r="H51" s="166" t="s">
        <v>314</v>
      </c>
    </row>
    <row r="52" spans="1:8" ht="33.75">
      <c r="A52" s="121"/>
      <c r="B52" s="169" t="s">
        <v>434</v>
      </c>
      <c r="C52" s="38"/>
      <c r="D52" s="38"/>
      <c r="E52" s="38" t="s">
        <v>434</v>
      </c>
      <c r="F52" s="38"/>
      <c r="G52" s="61"/>
      <c r="H52" s="166" t="s">
        <v>314</v>
      </c>
    </row>
    <row r="53" spans="1:8" ht="11.25">
      <c r="A53" s="121"/>
      <c r="B53" s="169" t="s">
        <v>150</v>
      </c>
      <c r="C53" s="38"/>
      <c r="D53" s="38"/>
      <c r="E53" s="38" t="s">
        <v>150</v>
      </c>
      <c r="F53" s="38"/>
      <c r="G53" s="61"/>
      <c r="H53" s="166" t="s">
        <v>314</v>
      </c>
    </row>
    <row r="54" spans="1:8" ht="22.5">
      <c r="A54" s="121"/>
      <c r="B54" s="169" t="s">
        <v>149</v>
      </c>
      <c r="C54" s="38"/>
      <c r="D54" s="38"/>
      <c r="E54" s="38" t="s">
        <v>149</v>
      </c>
      <c r="F54" s="38"/>
      <c r="G54" s="61"/>
      <c r="H54" s="166" t="s">
        <v>314</v>
      </c>
    </row>
    <row r="55" spans="1:8" ht="22.5">
      <c r="A55" s="121"/>
      <c r="B55" s="170" t="s">
        <v>646</v>
      </c>
      <c r="C55" s="38" t="s">
        <v>756</v>
      </c>
      <c r="D55" s="38"/>
      <c r="E55" s="38" t="s">
        <v>646</v>
      </c>
      <c r="F55" s="38"/>
      <c r="G55" s="61"/>
      <c r="H55" s="171" t="s">
        <v>294</v>
      </c>
    </row>
    <row r="56" spans="1:8" ht="33.75">
      <c r="A56" s="121"/>
      <c r="B56" s="169" t="s">
        <v>116</v>
      </c>
      <c r="C56" s="38"/>
      <c r="D56" s="38"/>
      <c r="E56" s="38" t="s">
        <v>116</v>
      </c>
      <c r="F56" s="38"/>
      <c r="G56" s="61"/>
      <c r="H56" s="171" t="s">
        <v>294</v>
      </c>
    </row>
    <row r="57" spans="1:8" ht="11.25">
      <c r="A57" s="121"/>
      <c r="B57" s="169" t="s">
        <v>113</v>
      </c>
      <c r="C57" s="38"/>
      <c r="D57" s="38"/>
      <c r="E57" s="38" t="s">
        <v>113</v>
      </c>
      <c r="F57" s="38"/>
      <c r="G57" s="61"/>
      <c r="H57" s="171" t="s">
        <v>294</v>
      </c>
    </row>
    <row r="58" spans="1:8" ht="22.5">
      <c r="A58" s="121"/>
      <c r="B58" s="169" t="s">
        <v>119</v>
      </c>
      <c r="C58" s="38"/>
      <c r="D58" s="38"/>
      <c r="E58" s="38" t="s">
        <v>119</v>
      </c>
      <c r="F58" s="38"/>
      <c r="G58" s="61"/>
      <c r="H58" s="171" t="s">
        <v>294</v>
      </c>
    </row>
    <row r="59" spans="1:8" ht="45">
      <c r="A59" s="121"/>
      <c r="B59" s="169" t="s">
        <v>117</v>
      </c>
      <c r="C59" s="38"/>
      <c r="D59" s="38"/>
      <c r="E59" s="38" t="s">
        <v>117</v>
      </c>
      <c r="F59" s="38"/>
      <c r="G59" s="61"/>
      <c r="H59" s="171" t="s">
        <v>294</v>
      </c>
    </row>
    <row r="60" spans="1:8" ht="11.25">
      <c r="A60" s="121"/>
      <c r="B60" s="169" t="s">
        <v>118</v>
      </c>
      <c r="C60" s="38"/>
      <c r="D60" s="38"/>
      <c r="E60" s="38" t="s">
        <v>118</v>
      </c>
      <c r="F60" s="38"/>
      <c r="G60" s="61"/>
      <c r="H60" s="171" t="s">
        <v>294</v>
      </c>
    </row>
    <row r="61" spans="1:8" ht="11.25">
      <c r="A61" s="121"/>
      <c r="B61" s="170" t="s">
        <v>376</v>
      </c>
      <c r="C61" s="38" t="s">
        <v>756</v>
      </c>
      <c r="D61" s="38"/>
      <c r="E61" s="38" t="s">
        <v>376</v>
      </c>
      <c r="F61" s="38"/>
      <c r="G61" s="61"/>
      <c r="H61" s="171" t="s">
        <v>293</v>
      </c>
    </row>
    <row r="62" spans="1:8" ht="11.25">
      <c r="A62" s="121"/>
      <c r="B62" s="169" t="s">
        <v>254</v>
      </c>
      <c r="C62" s="38"/>
      <c r="D62" s="38"/>
      <c r="E62" s="38" t="s">
        <v>254</v>
      </c>
      <c r="F62" s="38"/>
      <c r="G62" s="61"/>
      <c r="H62" s="171" t="s">
        <v>293</v>
      </c>
    </row>
    <row r="63" spans="1:8" ht="22.5">
      <c r="A63" s="121"/>
      <c r="B63" s="169" t="s">
        <v>255</v>
      </c>
      <c r="C63" s="38"/>
      <c r="D63" s="38"/>
      <c r="E63" s="38" t="s">
        <v>255</v>
      </c>
      <c r="F63" s="38"/>
      <c r="G63" s="61"/>
      <c r="H63" s="171" t="s">
        <v>293</v>
      </c>
    </row>
    <row r="64" spans="1:8" ht="33.75">
      <c r="A64" s="121"/>
      <c r="B64" s="169" t="s">
        <v>256</v>
      </c>
      <c r="C64" s="38"/>
      <c r="D64" s="38"/>
      <c r="E64" s="38" t="s">
        <v>256</v>
      </c>
      <c r="F64" s="38"/>
      <c r="G64" s="61"/>
      <c r="H64" s="171" t="s">
        <v>293</v>
      </c>
    </row>
    <row r="65" spans="1:8" ht="33.75">
      <c r="A65" s="121"/>
      <c r="B65" s="169" t="s">
        <v>257</v>
      </c>
      <c r="C65" s="38"/>
      <c r="D65" s="38"/>
      <c r="E65" s="38" t="s">
        <v>257</v>
      </c>
      <c r="F65" s="38"/>
      <c r="G65" s="61"/>
      <c r="H65" s="171" t="s">
        <v>293</v>
      </c>
    </row>
    <row r="66" spans="1:8" ht="11.25">
      <c r="A66" s="121"/>
      <c r="B66" s="169" t="s">
        <v>258</v>
      </c>
      <c r="C66" s="38"/>
      <c r="D66" s="38"/>
      <c r="E66" s="38" t="s">
        <v>258</v>
      </c>
      <c r="F66" s="38"/>
      <c r="G66" s="61"/>
      <c r="H66" s="171" t="s">
        <v>293</v>
      </c>
    </row>
    <row r="67" spans="1:8" ht="11.25">
      <c r="A67" s="121"/>
      <c r="B67" s="169" t="s">
        <v>259</v>
      </c>
      <c r="C67" s="38"/>
      <c r="D67" s="38"/>
      <c r="E67" s="38" t="s">
        <v>259</v>
      </c>
      <c r="F67" s="38"/>
      <c r="G67" s="61"/>
      <c r="H67" s="171" t="s">
        <v>293</v>
      </c>
    </row>
    <row r="68" spans="1:8" ht="11.25">
      <c r="A68" s="121"/>
      <c r="B68" s="169" t="s">
        <v>198</v>
      </c>
      <c r="C68" s="38"/>
      <c r="D68" s="38"/>
      <c r="E68" s="38" t="s">
        <v>198</v>
      </c>
      <c r="F68" s="38"/>
      <c r="G68" s="61"/>
      <c r="H68" s="171" t="s">
        <v>293</v>
      </c>
    </row>
    <row r="69" spans="1:8" ht="11.25">
      <c r="A69" s="121"/>
      <c r="B69" s="169" t="s">
        <v>260</v>
      </c>
      <c r="C69" s="38"/>
      <c r="D69" s="38"/>
      <c r="E69" s="38" t="s">
        <v>260</v>
      </c>
      <c r="F69" s="38"/>
      <c r="G69" s="61"/>
      <c r="H69" s="171" t="s">
        <v>293</v>
      </c>
    </row>
    <row r="70" spans="1:8" ht="22.5">
      <c r="A70" s="121"/>
      <c r="B70" s="169" t="s">
        <v>261</v>
      </c>
      <c r="C70" s="38"/>
      <c r="D70" s="38"/>
      <c r="E70" s="38" t="s">
        <v>261</v>
      </c>
      <c r="F70" s="38"/>
      <c r="G70" s="61"/>
      <c r="H70" s="171" t="s">
        <v>293</v>
      </c>
    </row>
    <row r="71" spans="1:8" ht="33.75">
      <c r="A71" s="121"/>
      <c r="B71" s="169" t="s">
        <v>262</v>
      </c>
      <c r="C71" s="38"/>
      <c r="D71" s="38"/>
      <c r="E71" s="38" t="s">
        <v>262</v>
      </c>
      <c r="F71" s="38"/>
      <c r="G71" s="61"/>
      <c r="H71" s="171" t="s">
        <v>293</v>
      </c>
    </row>
    <row r="72" spans="1:8" ht="33.75">
      <c r="A72" s="121"/>
      <c r="B72" s="169" t="s">
        <v>263</v>
      </c>
      <c r="C72" s="38"/>
      <c r="D72" s="38"/>
      <c r="E72" s="38" t="s">
        <v>263</v>
      </c>
      <c r="F72" s="38"/>
      <c r="G72" s="61"/>
      <c r="H72" s="171" t="s">
        <v>293</v>
      </c>
    </row>
    <row r="73" spans="1:8" ht="22.5">
      <c r="A73" s="121"/>
      <c r="B73" s="169" t="s">
        <v>264</v>
      </c>
      <c r="C73" s="38"/>
      <c r="D73" s="38"/>
      <c r="E73" s="38" t="s">
        <v>264</v>
      </c>
      <c r="F73" s="38"/>
      <c r="G73" s="61"/>
      <c r="H73" s="171" t="s">
        <v>293</v>
      </c>
    </row>
    <row r="74" spans="1:8" ht="22.5">
      <c r="A74" s="121"/>
      <c r="B74" s="169" t="s">
        <v>265</v>
      </c>
      <c r="C74" s="38"/>
      <c r="D74" s="38" t="s">
        <v>1066</v>
      </c>
      <c r="E74" s="38" t="s">
        <v>1065</v>
      </c>
      <c r="F74" s="38"/>
      <c r="G74" s="61"/>
      <c r="H74" s="171" t="s">
        <v>293</v>
      </c>
    </row>
    <row r="75" spans="1:8" ht="11.25">
      <c r="A75" s="121"/>
      <c r="B75" s="169" t="s">
        <v>187</v>
      </c>
      <c r="C75" s="38"/>
      <c r="D75" s="38"/>
      <c r="E75" s="38" t="s">
        <v>187</v>
      </c>
      <c r="F75" s="38"/>
      <c r="G75" s="61"/>
      <c r="H75" s="171" t="s">
        <v>293</v>
      </c>
    </row>
    <row r="76" spans="1:8" ht="22.5">
      <c r="A76" s="121"/>
      <c r="B76" s="169" t="s">
        <v>266</v>
      </c>
      <c r="C76" s="38"/>
      <c r="D76" s="38" t="s">
        <v>1066</v>
      </c>
      <c r="E76" s="38" t="s">
        <v>1068</v>
      </c>
      <c r="F76" s="38"/>
      <c r="G76" s="61"/>
      <c r="H76" s="171" t="s">
        <v>293</v>
      </c>
    </row>
    <row r="77" spans="1:8" ht="22.5">
      <c r="A77" s="121"/>
      <c r="B77" s="169" t="s">
        <v>492</v>
      </c>
      <c r="C77" s="38"/>
      <c r="D77" s="38" t="s">
        <v>1066</v>
      </c>
      <c r="E77" s="38" t="s">
        <v>591</v>
      </c>
      <c r="F77" s="38"/>
      <c r="G77" s="61"/>
      <c r="H77" s="171" t="s">
        <v>293</v>
      </c>
    </row>
    <row r="78" spans="1:8" ht="22.5">
      <c r="A78" s="121"/>
      <c r="B78" s="170" t="s">
        <v>760</v>
      </c>
      <c r="C78" s="38" t="s">
        <v>756</v>
      </c>
      <c r="D78" s="38"/>
      <c r="E78" s="38" t="s">
        <v>760</v>
      </c>
      <c r="F78" s="38"/>
      <c r="G78" s="61"/>
      <c r="H78" s="171" t="s">
        <v>298</v>
      </c>
    </row>
    <row r="79" spans="1:8" ht="11.25">
      <c r="A79" s="121"/>
      <c r="B79" s="169" t="s">
        <v>179</v>
      </c>
      <c r="C79" s="38"/>
      <c r="D79" s="38"/>
      <c r="E79" s="38" t="s">
        <v>179</v>
      </c>
      <c r="F79" s="38"/>
      <c r="G79" s="61"/>
      <c r="H79" s="171" t="s">
        <v>298</v>
      </c>
    </row>
    <row r="80" spans="1:8" ht="11.25">
      <c r="A80" s="121"/>
      <c r="B80" s="169" t="s">
        <v>180</v>
      </c>
      <c r="C80" s="38"/>
      <c r="D80" s="38"/>
      <c r="E80" s="38" t="s">
        <v>180</v>
      </c>
      <c r="F80" s="38"/>
      <c r="G80" s="61"/>
      <c r="H80" s="171" t="s">
        <v>298</v>
      </c>
    </row>
    <row r="81" spans="1:8" ht="22.5">
      <c r="A81" s="121"/>
      <c r="B81" s="169" t="s">
        <v>181</v>
      </c>
      <c r="C81" s="38"/>
      <c r="D81" s="38"/>
      <c r="E81" s="38" t="s">
        <v>181</v>
      </c>
      <c r="F81" s="38"/>
      <c r="G81" s="61"/>
      <c r="H81" s="171" t="s">
        <v>298</v>
      </c>
    </row>
    <row r="82" spans="1:8" ht="33.75">
      <c r="A82" s="121"/>
      <c r="B82" s="169" t="s">
        <v>195</v>
      </c>
      <c r="C82" s="38"/>
      <c r="D82" s="38"/>
      <c r="E82" s="38" t="s">
        <v>195</v>
      </c>
      <c r="F82" s="38"/>
      <c r="G82" s="61"/>
      <c r="H82" s="171" t="s">
        <v>298</v>
      </c>
    </row>
    <row r="83" spans="1:8" ht="22.5">
      <c r="A83" s="121"/>
      <c r="B83" s="169" t="s">
        <v>182</v>
      </c>
      <c r="C83" s="38"/>
      <c r="D83" s="38"/>
      <c r="E83" s="38" t="s">
        <v>182</v>
      </c>
      <c r="F83" s="38"/>
      <c r="G83" s="61"/>
      <c r="H83" s="171" t="s">
        <v>298</v>
      </c>
    </row>
    <row r="84" spans="1:8" ht="11.25">
      <c r="A84" s="121"/>
      <c r="B84" s="169" t="s">
        <v>183</v>
      </c>
      <c r="C84" s="38"/>
      <c r="D84" s="38"/>
      <c r="E84" s="38" t="s">
        <v>183</v>
      </c>
      <c r="F84" s="38"/>
      <c r="G84" s="61"/>
      <c r="H84" s="171" t="s">
        <v>298</v>
      </c>
    </row>
    <row r="85" spans="1:8" ht="11.25">
      <c r="A85" s="121"/>
      <c r="B85" s="169" t="s">
        <v>184</v>
      </c>
      <c r="C85" s="38"/>
      <c r="D85" s="38"/>
      <c r="E85" s="38" t="s">
        <v>184</v>
      </c>
      <c r="F85" s="38"/>
      <c r="G85" s="61"/>
      <c r="H85" s="171" t="s">
        <v>298</v>
      </c>
    </row>
    <row r="86" spans="1:8" ht="22.5">
      <c r="A86" s="121"/>
      <c r="B86" s="172" t="s">
        <v>185</v>
      </c>
      <c r="C86" s="38" t="s">
        <v>758</v>
      </c>
      <c r="D86" s="38" t="s">
        <v>1067</v>
      </c>
      <c r="E86" s="38" t="s">
        <v>1065</v>
      </c>
      <c r="F86" s="38"/>
      <c r="G86" s="61"/>
      <c r="H86" s="171" t="s">
        <v>298</v>
      </c>
    </row>
    <row r="87" spans="1:8" ht="22.5">
      <c r="A87" s="121"/>
      <c r="B87" s="169" t="s">
        <v>438</v>
      </c>
      <c r="C87" s="38"/>
      <c r="D87" s="38" t="s">
        <v>1067</v>
      </c>
      <c r="E87" s="38" t="s">
        <v>1068</v>
      </c>
      <c r="F87" s="38"/>
      <c r="G87" s="61"/>
      <c r="H87" s="171" t="s">
        <v>298</v>
      </c>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50" r:id="rId3"/>
  <legacyDrawing r:id="rId2"/>
</worksheet>
</file>

<file path=xl/worksheets/sheet5.xml><?xml version="1.0" encoding="utf-8"?>
<worksheet xmlns="http://schemas.openxmlformats.org/spreadsheetml/2006/main" xmlns:r="http://schemas.openxmlformats.org/officeDocument/2006/relationships">
  <sheetPr>
    <tabColor theme="3"/>
  </sheetPr>
  <dimension ref="A1:K6"/>
  <sheetViews>
    <sheetView zoomScaleSheetLayoutView="100" zoomScalePageLayoutView="0" workbookViewId="0" topLeftCell="A1">
      <selection activeCell="B4" sqref="B4"/>
    </sheetView>
  </sheetViews>
  <sheetFormatPr defaultColWidth="4.3984375" defaultRowHeight="14.25"/>
  <cols>
    <col min="1" max="1" width="3.8984375" style="57" bestFit="1" customWidth="1"/>
    <col min="2" max="2" width="30.19921875" style="406" bestFit="1" customWidth="1"/>
    <col min="3" max="3" width="11.59765625" style="57" bestFit="1" customWidth="1"/>
    <col min="4" max="4" width="4.19921875" style="57" bestFit="1" customWidth="1"/>
    <col min="5" max="5" width="5.09765625" style="57" bestFit="1" customWidth="1"/>
    <col min="6" max="6" width="6" style="57" bestFit="1" customWidth="1"/>
    <col min="7" max="7" width="6.3984375" style="57" bestFit="1" customWidth="1"/>
    <col min="8" max="8" width="6.09765625" style="57" bestFit="1" customWidth="1"/>
    <col min="9" max="9" width="6.59765625" style="57" bestFit="1" customWidth="1"/>
    <col min="10" max="10" width="6.5" style="406" bestFit="1" customWidth="1"/>
    <col min="11" max="11" width="6" style="406" bestFit="1" customWidth="1"/>
    <col min="12" max="16384" width="4.3984375" style="406" customWidth="1"/>
  </cols>
  <sheetData>
    <row r="1" spans="1:11" s="408" customFormat="1" ht="11.25">
      <c r="A1" s="600" t="s">
        <v>1582</v>
      </c>
      <c r="B1" s="601" t="s">
        <v>1252</v>
      </c>
      <c r="C1" s="602" t="s">
        <v>1234</v>
      </c>
      <c r="D1" s="602" t="s">
        <v>822</v>
      </c>
      <c r="E1" s="602" t="s">
        <v>1361</v>
      </c>
      <c r="F1" s="602" t="s">
        <v>1216</v>
      </c>
      <c r="G1" s="602" t="s">
        <v>1237</v>
      </c>
      <c r="H1" s="602" t="s">
        <v>1217</v>
      </c>
      <c r="I1" s="602" t="s">
        <v>497</v>
      </c>
      <c r="J1" s="602" t="s">
        <v>1357</v>
      </c>
      <c r="K1" s="602" t="s">
        <v>1356</v>
      </c>
    </row>
    <row r="2" spans="1:11" ht="11.25">
      <c r="A2" s="56"/>
      <c r="B2" s="407" t="s">
        <v>279</v>
      </c>
      <c r="C2" s="140" t="s">
        <v>1231</v>
      </c>
      <c r="D2" s="692" t="s">
        <v>1652</v>
      </c>
      <c r="E2" s="56" t="str">
        <f>CONCATENATE("dim_",D2)</f>
        <v>dim_AO</v>
      </c>
      <c r="F2" s="65" t="s">
        <v>1224</v>
      </c>
      <c r="G2" s="56" t="s">
        <v>1219</v>
      </c>
      <c r="H2" s="56"/>
      <c r="I2" s="56"/>
      <c r="J2" s="56"/>
      <c r="K2" s="56"/>
    </row>
    <row r="3" spans="1:11" ht="11.25">
      <c r="A3" s="56">
        <v>0</v>
      </c>
      <c r="B3" s="407" t="s">
        <v>1023</v>
      </c>
      <c r="C3" s="140" t="s">
        <v>1232</v>
      </c>
      <c r="D3" s="56" t="s">
        <v>1069</v>
      </c>
      <c r="E3" s="56" t="str">
        <f>CONCATENATE("al_",D3)</f>
        <v>al_x0</v>
      </c>
      <c r="F3" s="65" t="s">
        <v>1224</v>
      </c>
      <c r="G3" s="56" t="s">
        <v>1235</v>
      </c>
      <c r="H3" s="56"/>
      <c r="I3" s="56"/>
      <c r="J3" s="56"/>
      <c r="K3" s="56"/>
    </row>
    <row r="4" spans="1:11" ht="11.25">
      <c r="A4" s="56">
        <v>1</v>
      </c>
      <c r="B4" s="780" t="s">
        <v>320</v>
      </c>
      <c r="C4" s="140" t="s">
        <v>1233</v>
      </c>
      <c r="D4" s="56" t="s">
        <v>1070</v>
      </c>
      <c r="E4" s="56" t="str">
        <f>CONCATENATE("al_",D4)</f>
        <v>al_x1</v>
      </c>
      <c r="F4" s="65" t="s">
        <v>1224</v>
      </c>
      <c r="G4" s="56" t="s">
        <v>1235</v>
      </c>
      <c r="H4" s="56"/>
      <c r="I4" s="56"/>
      <c r="J4" s="56"/>
      <c r="K4" s="56"/>
    </row>
    <row r="5" spans="1:11" ht="11.25">
      <c r="A5" s="56">
        <v>2</v>
      </c>
      <c r="B5" s="405" t="s">
        <v>319</v>
      </c>
      <c r="C5" s="140" t="s">
        <v>1233</v>
      </c>
      <c r="D5" s="56" t="s">
        <v>1071</v>
      </c>
      <c r="E5" s="56" t="str">
        <f>CONCATENATE("al_",D5)</f>
        <v>al_x2</v>
      </c>
      <c r="F5" s="65" t="s">
        <v>1224</v>
      </c>
      <c r="G5" s="56" t="s">
        <v>1235</v>
      </c>
      <c r="H5" s="56"/>
      <c r="I5" s="56"/>
      <c r="J5" s="56"/>
      <c r="K5" s="56"/>
    </row>
    <row r="6" spans="1:11" ht="11.25">
      <c r="A6" s="56">
        <v>3</v>
      </c>
      <c r="B6" s="405" t="s">
        <v>318</v>
      </c>
      <c r="C6" s="140" t="s">
        <v>1233</v>
      </c>
      <c r="D6" s="56" t="s">
        <v>1072</v>
      </c>
      <c r="E6" s="56" t="str">
        <f>CONCATENATE("al_",D6)</f>
        <v>al_x3</v>
      </c>
      <c r="F6" s="65" t="s">
        <v>1224</v>
      </c>
      <c r="G6" s="56" t="s">
        <v>1235</v>
      </c>
      <c r="H6" s="56"/>
      <c r="I6" s="56"/>
      <c r="J6" s="56"/>
      <c r="K6" s="56"/>
    </row>
  </sheetData>
  <sheetProtection/>
  <dataValidations count="1">
    <dataValidation type="list" allowBlank="1" showInputMessage="1" showErrorMessage="1" sqref="C2:C6">
      <formula1>"Primary item,Explicit dimension,Typed dimension,Default member,Member,Typed domain"</formula1>
    </dataValidation>
  </dataValidations>
  <hyperlinks>
    <hyperlink ref="A1" location="Links_" display="Links"/>
  </hyperlinks>
  <printOptions/>
  <pageMargins left="0.7" right="0.7" top="0.75" bottom="0.75" header="0.3" footer="0.3"/>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8.796875" defaultRowHeight="14.25"/>
  <cols>
    <col min="1" max="1" width="4" style="36" bestFit="1" customWidth="1"/>
    <col min="2" max="2" width="41.5" style="36" bestFit="1" customWidth="1"/>
    <col min="3" max="3" width="6.59765625" style="35" bestFit="1" customWidth="1"/>
    <col min="4" max="4" width="16.09765625" style="35" customWidth="1"/>
    <col min="5" max="5" width="13.3984375" style="39" bestFit="1" customWidth="1"/>
    <col min="6" max="6" width="14.8984375" style="36" bestFit="1" customWidth="1"/>
    <col min="7" max="16384" width="9" style="36" customWidth="1"/>
  </cols>
  <sheetData>
    <row r="1" spans="1:6" s="31" customFormat="1" ht="11.25">
      <c r="A1" s="447" t="s">
        <v>1582</v>
      </c>
      <c r="B1" s="29" t="s">
        <v>1471</v>
      </c>
      <c r="C1" s="29" t="s">
        <v>497</v>
      </c>
      <c r="D1" s="30" t="s">
        <v>813</v>
      </c>
      <c r="E1" s="30" t="s">
        <v>518</v>
      </c>
      <c r="F1" s="30" t="s">
        <v>519</v>
      </c>
    </row>
    <row r="2" spans="1:6" ht="11.25">
      <c r="A2" s="32">
        <v>0</v>
      </c>
      <c r="B2" s="348" t="s">
        <v>435</v>
      </c>
      <c r="C2" s="34"/>
      <c r="D2" s="34"/>
      <c r="E2" s="26" t="s">
        <v>292</v>
      </c>
      <c r="F2" s="32"/>
    </row>
    <row r="3" spans="1:6" ht="11.25">
      <c r="A3" s="32">
        <v>1</v>
      </c>
      <c r="B3" s="348" t="s">
        <v>148</v>
      </c>
      <c r="C3" s="34"/>
      <c r="D3" s="34"/>
      <c r="E3" s="26" t="s">
        <v>292</v>
      </c>
      <c r="F3" s="32"/>
    </row>
    <row r="4" spans="1:6" ht="11.25">
      <c r="A4" s="32">
        <v>2</v>
      </c>
      <c r="B4" s="348" t="s">
        <v>433</v>
      </c>
      <c r="C4" s="34"/>
      <c r="D4" s="34"/>
      <c r="E4" s="26" t="s">
        <v>292</v>
      </c>
      <c r="F4" s="32"/>
    </row>
    <row r="5" spans="1:6" ht="11.25">
      <c r="A5" s="32">
        <v>3</v>
      </c>
      <c r="B5" s="348" t="s">
        <v>434</v>
      </c>
      <c r="C5" s="34"/>
      <c r="D5" s="34"/>
      <c r="E5" s="26" t="s">
        <v>292</v>
      </c>
      <c r="F5" s="32"/>
    </row>
    <row r="6" spans="1:6" ht="11.25">
      <c r="A6" s="32">
        <v>4</v>
      </c>
      <c r="B6" s="348" t="s">
        <v>150</v>
      </c>
      <c r="C6" s="34"/>
      <c r="D6" s="34"/>
      <c r="E6" s="26" t="s">
        <v>292</v>
      </c>
      <c r="F6" s="32"/>
    </row>
    <row r="7" spans="1:6" ht="11.25">
      <c r="A7" s="32">
        <v>5</v>
      </c>
      <c r="B7" s="348" t="s">
        <v>149</v>
      </c>
      <c r="C7" s="34"/>
      <c r="D7" s="34"/>
      <c r="E7" s="26" t="s">
        <v>292</v>
      </c>
      <c r="F7" s="32"/>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F17"/>
  <sheetViews>
    <sheetView zoomScaleSheetLayoutView="100" zoomScalePageLayoutView="0" workbookViewId="0" topLeftCell="A1">
      <selection activeCell="A1" sqref="A1"/>
    </sheetView>
  </sheetViews>
  <sheetFormatPr defaultColWidth="8.796875" defaultRowHeight="14.25"/>
  <cols>
    <col min="1" max="1" width="4" style="36" bestFit="1" customWidth="1"/>
    <col min="2" max="2" width="42.09765625" style="36" bestFit="1" customWidth="1"/>
    <col min="3" max="3" width="6.59765625" style="35" bestFit="1" customWidth="1"/>
    <col min="4" max="4" width="16.3984375" style="35" customWidth="1"/>
    <col min="5" max="5" width="13.3984375" style="35" bestFit="1" customWidth="1"/>
    <col min="6" max="6" width="14.8984375" style="36" bestFit="1" customWidth="1"/>
    <col min="7" max="16384" width="9" style="36" customWidth="1"/>
  </cols>
  <sheetData>
    <row r="1" spans="1:6" s="31" customFormat="1" ht="11.25">
      <c r="A1" s="447" t="s">
        <v>1582</v>
      </c>
      <c r="B1" s="29" t="s">
        <v>1419</v>
      </c>
      <c r="C1" s="29" t="s">
        <v>497</v>
      </c>
      <c r="D1" s="30" t="s">
        <v>813</v>
      </c>
      <c r="E1" s="30" t="s">
        <v>518</v>
      </c>
      <c r="F1" s="30" t="s">
        <v>519</v>
      </c>
    </row>
    <row r="2" spans="1:6" ht="11.25">
      <c r="A2" s="32">
        <v>0</v>
      </c>
      <c r="B2" s="348" t="s">
        <v>437</v>
      </c>
      <c r="C2" s="34"/>
      <c r="D2" s="34"/>
      <c r="E2" s="26" t="s">
        <v>292</v>
      </c>
      <c r="F2" s="26"/>
    </row>
    <row r="3" spans="1:6" ht="11.25">
      <c r="A3" s="32">
        <v>1</v>
      </c>
      <c r="B3" s="348" t="s">
        <v>179</v>
      </c>
      <c r="C3" s="34"/>
      <c r="D3" s="34"/>
      <c r="E3" s="26" t="s">
        <v>292</v>
      </c>
      <c r="F3" s="26"/>
    </row>
    <row r="4" spans="1:6" ht="11.25">
      <c r="A4" s="32">
        <v>2</v>
      </c>
      <c r="B4" s="348" t="s">
        <v>180</v>
      </c>
      <c r="C4" s="34"/>
      <c r="D4" s="34"/>
      <c r="E4" s="26" t="s">
        <v>292</v>
      </c>
      <c r="F4" s="26"/>
    </row>
    <row r="5" spans="1:6" ht="11.25">
      <c r="A5" s="32">
        <v>3</v>
      </c>
      <c r="B5" s="348" t="s">
        <v>181</v>
      </c>
      <c r="C5" s="34"/>
      <c r="D5" s="34"/>
      <c r="E5" s="26" t="s">
        <v>292</v>
      </c>
      <c r="F5" s="26"/>
    </row>
    <row r="6" spans="1:6" ht="11.25">
      <c r="A6" s="32">
        <v>4</v>
      </c>
      <c r="B6" s="348" t="s">
        <v>195</v>
      </c>
      <c r="C6" s="34"/>
      <c r="D6" s="34"/>
      <c r="E6" s="26" t="s">
        <v>292</v>
      </c>
      <c r="F6" s="26"/>
    </row>
    <row r="7" spans="1:6" ht="11.25">
      <c r="A7" s="32">
        <v>5</v>
      </c>
      <c r="B7" s="348" t="s">
        <v>182</v>
      </c>
      <c r="C7" s="34"/>
      <c r="D7" s="34"/>
      <c r="E7" s="26" t="s">
        <v>292</v>
      </c>
      <c r="F7" s="26"/>
    </row>
    <row r="8" spans="1:6" ht="11.25">
      <c r="A8" s="32">
        <v>6</v>
      </c>
      <c r="B8" s="348" t="s">
        <v>183</v>
      </c>
      <c r="C8" s="34"/>
      <c r="D8" s="26"/>
      <c r="E8" s="26" t="s">
        <v>292</v>
      </c>
      <c r="F8" s="26"/>
    </row>
    <row r="9" spans="1:6" ht="11.25">
      <c r="A9" s="32">
        <v>7</v>
      </c>
      <c r="B9" s="348" t="s">
        <v>184</v>
      </c>
      <c r="C9" s="34"/>
      <c r="D9" s="26"/>
      <c r="E9" s="26" t="s">
        <v>292</v>
      </c>
      <c r="F9" s="26"/>
    </row>
    <row r="10" spans="1:6" ht="11.25">
      <c r="A10" s="32">
        <v>8</v>
      </c>
      <c r="B10" s="348" t="s">
        <v>185</v>
      </c>
      <c r="C10" s="34"/>
      <c r="D10" s="26"/>
      <c r="E10" s="26" t="s">
        <v>292</v>
      </c>
      <c r="F10" s="26"/>
    </row>
    <row r="11" spans="1:6" ht="11.25">
      <c r="A11" s="32">
        <v>9</v>
      </c>
      <c r="B11" s="348" t="s">
        <v>438</v>
      </c>
      <c r="C11" s="34"/>
      <c r="D11" s="26"/>
      <c r="E11" s="26" t="s">
        <v>292</v>
      </c>
      <c r="F11" s="26"/>
    </row>
    <row r="12" spans="4:6" ht="11.25">
      <c r="D12" s="39"/>
      <c r="E12" s="39"/>
      <c r="F12" s="39"/>
    </row>
    <row r="13" spans="4:6" ht="11.25">
      <c r="D13" s="39"/>
      <c r="E13" s="39"/>
      <c r="F13" s="39"/>
    </row>
    <row r="14" spans="4:6" ht="11.25">
      <c r="D14" s="39"/>
      <c r="E14" s="39"/>
      <c r="F14" s="39"/>
    </row>
    <row r="15" spans="4:6" ht="11.25">
      <c r="D15" s="39"/>
      <c r="E15" s="39"/>
      <c r="F15" s="39"/>
    </row>
    <row r="16" spans="4:6" ht="11.25">
      <c r="D16" s="39"/>
      <c r="E16" s="39"/>
      <c r="F16" s="39"/>
    </row>
    <row r="17" spans="4:6" ht="11.25">
      <c r="D17" s="39"/>
      <c r="E17" s="39"/>
      <c r="F17" s="39"/>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W22"/>
  <sheetViews>
    <sheetView zoomScalePageLayoutView="0" workbookViewId="0" topLeftCell="A1">
      <selection activeCell="A1" sqref="A1"/>
    </sheetView>
  </sheetViews>
  <sheetFormatPr defaultColWidth="8.796875" defaultRowHeight="14.25"/>
  <cols>
    <col min="1" max="1" width="4" style="36" bestFit="1" customWidth="1"/>
    <col min="2" max="2" width="48.69921875" style="36" bestFit="1" customWidth="1"/>
    <col min="3" max="3" width="34.09765625" style="35" bestFit="1" customWidth="1"/>
    <col min="4" max="4" width="26" style="39" customWidth="1"/>
    <col min="5" max="5" width="13.3984375" style="39" bestFit="1" customWidth="1"/>
    <col min="6" max="6" width="14.8984375" style="39" bestFit="1" customWidth="1"/>
    <col min="7" max="15" width="4.8984375" style="39" bestFit="1" customWidth="1"/>
    <col min="16" max="16" width="7.8984375" style="39" customWidth="1"/>
    <col min="17" max="19" width="4.8984375" style="39" bestFit="1" customWidth="1"/>
    <col min="20" max="20" width="4.8984375" style="36" bestFit="1" customWidth="1"/>
    <col min="21" max="16384" width="9" style="36" customWidth="1"/>
  </cols>
  <sheetData>
    <row r="1" spans="1:19" s="70" customFormat="1" ht="11.25">
      <c r="A1" s="447" t="s">
        <v>1582</v>
      </c>
      <c r="B1" s="29" t="s">
        <v>1420</v>
      </c>
      <c r="C1" s="29" t="s">
        <v>497</v>
      </c>
      <c r="D1" s="30" t="s">
        <v>813</v>
      </c>
      <c r="E1" s="30" t="s">
        <v>518</v>
      </c>
      <c r="F1" s="30" t="s">
        <v>519</v>
      </c>
      <c r="G1" s="49"/>
      <c r="H1" s="49"/>
      <c r="I1" s="49"/>
      <c r="J1" s="49"/>
      <c r="K1" s="49"/>
      <c r="L1" s="49"/>
      <c r="M1" s="49"/>
      <c r="N1" s="49"/>
      <c r="O1" s="49"/>
      <c r="P1" s="49"/>
      <c r="Q1" s="49"/>
      <c r="R1" s="49"/>
      <c r="S1" s="49"/>
    </row>
    <row r="2" spans="1:23" ht="11.25">
      <c r="A2" s="32">
        <v>0</v>
      </c>
      <c r="B2" s="348" t="s">
        <v>436</v>
      </c>
      <c r="C2" s="34"/>
      <c r="D2" s="34"/>
      <c r="E2" s="26" t="s">
        <v>292</v>
      </c>
      <c r="F2" s="26"/>
      <c r="S2" s="35"/>
      <c r="T2" s="35"/>
      <c r="U2" s="35"/>
      <c r="V2" s="35"/>
      <c r="W2" s="35"/>
    </row>
    <row r="3" spans="1:6" ht="11.25">
      <c r="A3" s="32">
        <v>1</v>
      </c>
      <c r="B3" s="348" t="s">
        <v>335</v>
      </c>
      <c r="C3" s="33" t="s">
        <v>838</v>
      </c>
      <c r="D3" s="34"/>
      <c r="E3" s="26" t="s">
        <v>292</v>
      </c>
      <c r="F3" s="26"/>
    </row>
    <row r="4" spans="1:6" ht="11.25">
      <c r="A4" s="32">
        <v>2</v>
      </c>
      <c r="B4" s="348" t="s">
        <v>338</v>
      </c>
      <c r="C4" s="33" t="s">
        <v>838</v>
      </c>
      <c r="D4" s="34"/>
      <c r="E4" s="26" t="s">
        <v>292</v>
      </c>
      <c r="F4" s="26"/>
    </row>
    <row r="5" spans="1:6" ht="11.25">
      <c r="A5" s="32">
        <v>3</v>
      </c>
      <c r="B5" s="73" t="s">
        <v>252</v>
      </c>
      <c r="C5" s="34"/>
      <c r="D5" s="34"/>
      <c r="E5" s="26" t="s">
        <v>292</v>
      </c>
      <c r="F5" s="26"/>
    </row>
    <row r="6" spans="1:6" ht="11.25">
      <c r="A6" s="32">
        <v>4</v>
      </c>
      <c r="B6" s="73" t="s">
        <v>253</v>
      </c>
      <c r="C6" s="34"/>
      <c r="D6" s="34"/>
      <c r="E6" s="26" t="s">
        <v>292</v>
      </c>
      <c r="F6" s="26"/>
    </row>
    <row r="7" spans="1:20" ht="11.25">
      <c r="A7" s="32">
        <v>5</v>
      </c>
      <c r="B7" s="348" t="s">
        <v>254</v>
      </c>
      <c r="C7" s="34"/>
      <c r="D7" s="34"/>
      <c r="E7" s="26" t="s">
        <v>292</v>
      </c>
      <c r="F7" s="26"/>
      <c r="T7" s="39"/>
    </row>
    <row r="8" spans="1:20" ht="11.25">
      <c r="A8" s="32">
        <v>6</v>
      </c>
      <c r="B8" s="348" t="s">
        <v>255</v>
      </c>
      <c r="C8" s="34"/>
      <c r="D8" s="26"/>
      <c r="E8" s="26" t="s">
        <v>292</v>
      </c>
      <c r="F8" s="26"/>
      <c r="T8" s="39"/>
    </row>
    <row r="9" spans="1:20" ht="11.25">
      <c r="A9" s="32">
        <v>7</v>
      </c>
      <c r="B9" s="348" t="s">
        <v>256</v>
      </c>
      <c r="C9" s="34"/>
      <c r="D9" s="26"/>
      <c r="E9" s="26" t="s">
        <v>292</v>
      </c>
      <c r="F9" s="26"/>
      <c r="T9" s="39"/>
    </row>
    <row r="10" spans="1:20" ht="11.25">
      <c r="A10" s="32">
        <v>8</v>
      </c>
      <c r="B10" s="348" t="s">
        <v>257</v>
      </c>
      <c r="C10" s="34"/>
      <c r="D10" s="26"/>
      <c r="E10" s="26" t="s">
        <v>292</v>
      </c>
      <c r="F10" s="26"/>
      <c r="T10" s="39"/>
    </row>
    <row r="11" spans="1:20" ht="11.25">
      <c r="A11" s="32">
        <v>9</v>
      </c>
      <c r="B11" s="348" t="s">
        <v>258</v>
      </c>
      <c r="C11" s="34"/>
      <c r="D11" s="26"/>
      <c r="E11" s="26" t="s">
        <v>292</v>
      </c>
      <c r="F11" s="26"/>
      <c r="T11" s="39"/>
    </row>
    <row r="12" spans="1:20" ht="11.25">
      <c r="A12" s="32">
        <v>10</v>
      </c>
      <c r="B12" s="348" t="s">
        <v>259</v>
      </c>
      <c r="C12" s="34"/>
      <c r="D12" s="26"/>
      <c r="E12" s="26" t="s">
        <v>292</v>
      </c>
      <c r="F12" s="26"/>
      <c r="T12" s="39"/>
    </row>
    <row r="13" spans="1:20" ht="11.25">
      <c r="A13" s="32">
        <v>11</v>
      </c>
      <c r="B13" s="348" t="s">
        <v>198</v>
      </c>
      <c r="C13" s="34"/>
      <c r="D13" s="26"/>
      <c r="E13" s="26" t="s">
        <v>292</v>
      </c>
      <c r="F13" s="26"/>
      <c r="T13" s="39"/>
    </row>
    <row r="14" spans="1:20" ht="11.25">
      <c r="A14" s="32">
        <v>12</v>
      </c>
      <c r="B14" s="348" t="s">
        <v>260</v>
      </c>
      <c r="C14" s="34"/>
      <c r="D14" s="26"/>
      <c r="E14" s="26" t="s">
        <v>292</v>
      </c>
      <c r="F14" s="26"/>
      <c r="T14" s="39"/>
    </row>
    <row r="15" spans="1:20" ht="11.25">
      <c r="A15" s="32">
        <v>13</v>
      </c>
      <c r="B15" s="348" t="s">
        <v>261</v>
      </c>
      <c r="C15" s="34"/>
      <c r="D15" s="26"/>
      <c r="E15" s="26" t="s">
        <v>292</v>
      </c>
      <c r="F15" s="26"/>
      <c r="T15" s="39"/>
    </row>
    <row r="16" spans="1:20" ht="11.25">
      <c r="A16" s="32">
        <v>14</v>
      </c>
      <c r="B16" s="348" t="s">
        <v>262</v>
      </c>
      <c r="C16" s="34"/>
      <c r="D16" s="26"/>
      <c r="E16" s="26" t="s">
        <v>292</v>
      </c>
      <c r="F16" s="26"/>
      <c r="T16" s="39"/>
    </row>
    <row r="17" spans="1:20" ht="11.25">
      <c r="A17" s="32">
        <v>15</v>
      </c>
      <c r="B17" s="348" t="s">
        <v>263</v>
      </c>
      <c r="C17" s="34"/>
      <c r="D17" s="26"/>
      <c r="E17" s="26" t="s">
        <v>292</v>
      </c>
      <c r="F17" s="26"/>
      <c r="T17" s="39"/>
    </row>
    <row r="18" spans="1:20" ht="11.25">
      <c r="A18" s="32">
        <v>16</v>
      </c>
      <c r="B18" s="348" t="s">
        <v>264</v>
      </c>
      <c r="C18" s="34"/>
      <c r="D18" s="26"/>
      <c r="E18" s="26" t="s">
        <v>292</v>
      </c>
      <c r="F18" s="26"/>
      <c r="T18" s="39"/>
    </row>
    <row r="19" spans="1:20" ht="11.25">
      <c r="A19" s="32">
        <v>17</v>
      </c>
      <c r="B19" s="348" t="s">
        <v>265</v>
      </c>
      <c r="C19" s="34"/>
      <c r="D19" s="26"/>
      <c r="E19" s="26" t="s">
        <v>292</v>
      </c>
      <c r="F19" s="26"/>
      <c r="T19" s="39"/>
    </row>
    <row r="20" spans="1:20" ht="11.25">
      <c r="A20" s="32">
        <v>18</v>
      </c>
      <c r="B20" s="348" t="s">
        <v>187</v>
      </c>
      <c r="C20" s="34"/>
      <c r="D20" s="26"/>
      <c r="E20" s="26" t="s">
        <v>292</v>
      </c>
      <c r="F20" s="26"/>
      <c r="T20" s="39"/>
    </row>
    <row r="21" spans="1:20" ht="11.25">
      <c r="A21" s="32">
        <v>19</v>
      </c>
      <c r="B21" s="348" t="s">
        <v>266</v>
      </c>
      <c r="C21" s="34"/>
      <c r="D21" s="26"/>
      <c r="E21" s="26" t="s">
        <v>292</v>
      </c>
      <c r="F21" s="26"/>
      <c r="T21" s="39"/>
    </row>
    <row r="22" spans="1:6" ht="11.25">
      <c r="A22" s="32">
        <v>20</v>
      </c>
      <c r="B22" s="348" t="s">
        <v>492</v>
      </c>
      <c r="C22" s="34"/>
      <c r="D22" s="26"/>
      <c r="E22" s="26" t="s">
        <v>292</v>
      </c>
      <c r="F22" s="26"/>
    </row>
  </sheetData>
  <sheetProtection/>
  <hyperlinks>
    <hyperlink ref="A1" location="Links_" display="Links"/>
  </hyperlinks>
  <printOptions/>
  <pageMargins left="0.7" right="0.7" top="0.75" bottom="0.75" header="0.3" footer="0.3"/>
  <pageSetup horizontalDpi="600" verticalDpi="600" orientation="landscape" paperSize="9" scale="74" r:id="rId1"/>
</worksheet>
</file>

<file path=xl/worksheets/sheet53.xml><?xml version="1.0" encoding="utf-8"?>
<worksheet xmlns="http://schemas.openxmlformats.org/spreadsheetml/2006/main" xmlns:r="http://schemas.openxmlformats.org/officeDocument/2006/relationships">
  <dimension ref="A1:F5"/>
  <sheetViews>
    <sheetView zoomScaleSheetLayoutView="90" zoomScalePageLayoutView="0" workbookViewId="0" topLeftCell="A1">
      <selection activeCell="A1" sqref="A1"/>
    </sheetView>
  </sheetViews>
  <sheetFormatPr defaultColWidth="8.796875" defaultRowHeight="14.25"/>
  <cols>
    <col min="1" max="1" width="4" style="35" bestFit="1" customWidth="1"/>
    <col min="2" max="2" width="27.5" style="36" bestFit="1" customWidth="1"/>
    <col min="3" max="3" width="17.5" style="39" bestFit="1" customWidth="1"/>
    <col min="4" max="4" width="19.5" style="35" customWidth="1"/>
    <col min="5" max="5" width="13.3984375" style="35" bestFit="1" customWidth="1"/>
    <col min="6" max="6" width="14.8984375" style="39" bestFit="1" customWidth="1"/>
    <col min="7" max="16384" width="9" style="36" customWidth="1"/>
  </cols>
  <sheetData>
    <row r="1" spans="1:6" s="49" customFormat="1" ht="11.25">
      <c r="A1" s="447" t="s">
        <v>1582</v>
      </c>
      <c r="B1" s="29" t="s">
        <v>1527</v>
      </c>
      <c r="C1" s="29" t="s">
        <v>497</v>
      </c>
      <c r="D1" s="30" t="s">
        <v>813</v>
      </c>
      <c r="E1" s="30" t="s">
        <v>518</v>
      </c>
      <c r="F1" s="30" t="s">
        <v>519</v>
      </c>
    </row>
    <row r="2" spans="1:6" ht="11.25">
      <c r="A2" s="34">
        <v>0</v>
      </c>
      <c r="B2" s="43" t="s">
        <v>287</v>
      </c>
      <c r="C2" s="26"/>
      <c r="D2" s="34"/>
      <c r="E2" s="34"/>
      <c r="F2" s="34"/>
    </row>
    <row r="3" spans="1:6" ht="11.25">
      <c r="A3" s="34">
        <v>0</v>
      </c>
      <c r="B3" s="355" t="s">
        <v>445</v>
      </c>
      <c r="C3" s="5" t="s">
        <v>843</v>
      </c>
      <c r="D3" s="34"/>
      <c r="E3" s="34"/>
      <c r="F3" s="26"/>
    </row>
    <row r="4" spans="1:6" ht="11.25">
      <c r="A4" s="34">
        <v>1</v>
      </c>
      <c r="B4" s="73" t="s">
        <v>55</v>
      </c>
      <c r="C4" s="26"/>
      <c r="D4" s="34"/>
      <c r="E4" s="34" t="s">
        <v>613</v>
      </c>
      <c r="F4" s="26"/>
    </row>
    <row r="5" spans="1:6" ht="11.25">
      <c r="A5" s="34">
        <v>2</v>
      </c>
      <c r="B5" s="73" t="s">
        <v>56</v>
      </c>
      <c r="C5" s="26"/>
      <c r="D5" s="34"/>
      <c r="E5" s="34" t="s">
        <v>613</v>
      </c>
      <c r="F5" s="26"/>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G4"/>
  <sheetViews>
    <sheetView zoomScalePageLayoutView="0" workbookViewId="0" topLeftCell="A1">
      <selection activeCell="A1" sqref="A1"/>
    </sheetView>
  </sheetViews>
  <sheetFormatPr defaultColWidth="8.796875" defaultRowHeight="14.25"/>
  <cols>
    <col min="1" max="1" width="4" style="36" bestFit="1" customWidth="1"/>
    <col min="2" max="2" width="23.59765625" style="36" customWidth="1"/>
    <col min="3" max="3" width="24.09765625" style="39" bestFit="1" customWidth="1"/>
    <col min="4" max="4" width="17.8984375" style="35" customWidth="1"/>
    <col min="5" max="5" width="13.3984375" style="35" bestFit="1" customWidth="1"/>
    <col min="6" max="6" width="14.8984375" style="35" bestFit="1" customWidth="1"/>
    <col min="7" max="7" width="4.09765625" style="36" bestFit="1" customWidth="1"/>
    <col min="8" max="16384" width="9" style="36" customWidth="1"/>
  </cols>
  <sheetData>
    <row r="1" spans="1:6" s="31" customFormat="1" ht="11.25">
      <c r="A1" s="447" t="s">
        <v>1582</v>
      </c>
      <c r="B1" s="29" t="s">
        <v>1421</v>
      </c>
      <c r="C1" s="29" t="s">
        <v>497</v>
      </c>
      <c r="D1" s="30" t="s">
        <v>813</v>
      </c>
      <c r="E1" s="30" t="s">
        <v>518</v>
      </c>
      <c r="F1" s="30" t="s">
        <v>519</v>
      </c>
    </row>
    <row r="2" spans="1:7" ht="11.25">
      <c r="A2" s="32">
        <v>0</v>
      </c>
      <c r="B2" s="43" t="s">
        <v>439</v>
      </c>
      <c r="C2" s="26"/>
      <c r="D2" s="34"/>
      <c r="E2" s="34"/>
      <c r="F2" s="34"/>
      <c r="G2" s="47"/>
    </row>
    <row r="3" spans="1:7" ht="11.25">
      <c r="A3" s="32">
        <v>1</v>
      </c>
      <c r="B3" s="348" t="s">
        <v>144</v>
      </c>
      <c r="C3" s="5" t="s">
        <v>839</v>
      </c>
      <c r="D3" s="34"/>
      <c r="E3" s="34" t="s">
        <v>352</v>
      </c>
      <c r="F3" s="34"/>
      <c r="G3" s="53"/>
    </row>
    <row r="4" spans="1:7" ht="11.25">
      <c r="A4" s="32">
        <v>2</v>
      </c>
      <c r="B4" s="348" t="s">
        <v>145</v>
      </c>
      <c r="C4" s="5" t="s">
        <v>839</v>
      </c>
      <c r="D4" s="34"/>
      <c r="E4" s="34" t="s">
        <v>352</v>
      </c>
      <c r="F4" s="34"/>
      <c r="G4" s="39"/>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55.xml><?xml version="1.0" encoding="utf-8"?>
<worksheet xmlns="http://schemas.openxmlformats.org/spreadsheetml/2006/main" xmlns:r="http://schemas.openxmlformats.org/officeDocument/2006/relationships">
  <dimension ref="A1:F6"/>
  <sheetViews>
    <sheetView zoomScalePageLayoutView="0" workbookViewId="0" topLeftCell="A1">
      <selection activeCell="B5" sqref="B5"/>
    </sheetView>
  </sheetViews>
  <sheetFormatPr defaultColWidth="8.796875" defaultRowHeight="14.25"/>
  <cols>
    <col min="1" max="1" width="4" style="36" bestFit="1" customWidth="1"/>
    <col min="2" max="2" width="25.8984375" style="36" customWidth="1"/>
    <col min="3" max="3" width="39.19921875" style="35" bestFit="1" customWidth="1"/>
    <col min="4" max="4" width="20.5" style="35" customWidth="1"/>
    <col min="5" max="5" width="13.3984375" style="35" bestFit="1" customWidth="1"/>
    <col min="6" max="6" width="14.8984375" style="35" bestFit="1" customWidth="1"/>
    <col min="7" max="7" width="5" style="35" bestFit="1" customWidth="1"/>
    <col min="8" max="16384" width="9" style="36" customWidth="1"/>
  </cols>
  <sheetData>
    <row r="1" spans="1:6" s="79" customFormat="1" ht="11.25">
      <c r="A1" s="447" t="s">
        <v>1582</v>
      </c>
      <c r="B1" s="29" t="s">
        <v>1524</v>
      </c>
      <c r="C1" s="29" t="s">
        <v>497</v>
      </c>
      <c r="D1" s="30" t="s">
        <v>813</v>
      </c>
      <c r="E1" s="30" t="s">
        <v>518</v>
      </c>
      <c r="F1" s="30" t="s">
        <v>519</v>
      </c>
    </row>
    <row r="2" spans="1:6" ht="11.25">
      <c r="A2" s="32">
        <v>0</v>
      </c>
      <c r="B2" s="348" t="s">
        <v>284</v>
      </c>
      <c r="C2" s="34"/>
      <c r="D2" s="34"/>
      <c r="E2" s="34" t="s">
        <v>371</v>
      </c>
      <c r="F2" s="34"/>
    </row>
    <row r="3" spans="1:6" ht="11.25">
      <c r="A3" s="32">
        <v>0</v>
      </c>
      <c r="B3" s="348" t="s">
        <v>418</v>
      </c>
      <c r="C3" s="34"/>
      <c r="D3" s="34"/>
      <c r="E3" s="34" t="s">
        <v>371</v>
      </c>
      <c r="F3" s="34"/>
    </row>
    <row r="4" spans="1:6" ht="11.25">
      <c r="A4" s="32">
        <v>1</v>
      </c>
      <c r="B4" s="73" t="s">
        <v>250</v>
      </c>
      <c r="C4" s="33" t="s">
        <v>992</v>
      </c>
      <c r="D4" s="34"/>
      <c r="E4" s="34" t="s">
        <v>676</v>
      </c>
      <c r="F4" s="34"/>
    </row>
    <row r="5" spans="1:6" ht="11.25">
      <c r="A5" s="32">
        <v>2</v>
      </c>
      <c r="B5" s="354" t="s">
        <v>157</v>
      </c>
      <c r="C5" s="33"/>
      <c r="D5" s="34"/>
      <c r="E5" s="34" t="s">
        <v>305</v>
      </c>
      <c r="F5" s="34"/>
    </row>
    <row r="6" spans="1:6" ht="11.25">
      <c r="A6" s="32">
        <v>3</v>
      </c>
      <c r="B6" s="73" t="s">
        <v>251</v>
      </c>
      <c r="C6" s="33" t="s">
        <v>992</v>
      </c>
      <c r="D6" s="34"/>
      <c r="E6" s="34" t="s">
        <v>676</v>
      </c>
      <c r="F6" s="34"/>
    </row>
  </sheetData>
  <sheetProtection/>
  <hyperlinks>
    <hyperlink ref="A1" location="Links_" display="Links"/>
  </hyperlinks>
  <printOptions/>
  <pageMargins left="0.7" right="0.7" top="0.75" bottom="0.75" header="0.3" footer="0.3"/>
  <pageSetup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dimension ref="A1:I249"/>
  <sheetViews>
    <sheetView zoomScaleSheetLayoutView="85" zoomScalePageLayoutView="0" workbookViewId="0" topLeftCell="A1">
      <pane xSplit="2" ySplit="1" topLeftCell="D92" activePane="bottomRight" state="frozen"/>
      <selection pane="topLeft" activeCell="B41" sqref="B41"/>
      <selection pane="topRight" activeCell="B41" sqref="B41"/>
      <selection pane="bottomLeft" activeCell="B41" sqref="B41"/>
      <selection pane="bottomRight" activeCell="B176" sqref="B176"/>
    </sheetView>
  </sheetViews>
  <sheetFormatPr defaultColWidth="8.796875" defaultRowHeight="14.25"/>
  <cols>
    <col min="1" max="1" width="4" style="39" bestFit="1" customWidth="1"/>
    <col min="2" max="2" width="51" style="36" customWidth="1"/>
    <col min="3" max="3" width="115" style="308" customWidth="1"/>
    <col min="4" max="4" width="28.09765625" style="308" customWidth="1"/>
    <col min="5" max="5" width="20.19921875" style="308" customWidth="1"/>
    <col min="6" max="6" width="4" style="308" bestFit="1" customWidth="1"/>
    <col min="7" max="7" width="22" style="308" bestFit="1" customWidth="1"/>
    <col min="8" max="8" width="13.59765625" style="39" customWidth="1"/>
    <col min="9" max="9" width="16.09765625" style="39" customWidth="1"/>
    <col min="10" max="16384" width="9" style="36" customWidth="1"/>
  </cols>
  <sheetData>
    <row r="1" spans="1:9" s="196" customFormat="1" ht="12">
      <c r="A1" s="447" t="s">
        <v>1582</v>
      </c>
      <c r="B1" s="29" t="s">
        <v>1473</v>
      </c>
      <c r="C1" s="29" t="s">
        <v>497</v>
      </c>
      <c r="D1" s="29" t="s">
        <v>1026</v>
      </c>
      <c r="E1" s="29" t="s">
        <v>1021</v>
      </c>
      <c r="F1" s="29" t="s">
        <v>337</v>
      </c>
      <c r="G1" s="30" t="s">
        <v>813</v>
      </c>
      <c r="H1" s="30" t="s">
        <v>518</v>
      </c>
      <c r="I1" s="30" t="s">
        <v>519</v>
      </c>
    </row>
    <row r="2" spans="1:9" s="196" customFormat="1" ht="11.25">
      <c r="A2" s="61"/>
      <c r="B2" s="38" t="s">
        <v>462</v>
      </c>
      <c r="C2" s="29"/>
      <c r="D2" s="24"/>
      <c r="E2" s="96"/>
      <c r="F2" s="96"/>
      <c r="G2" s="30"/>
      <c r="H2" s="30"/>
      <c r="I2" s="30"/>
    </row>
    <row r="3" spans="1:9" s="58" customFormat="1" ht="33.75">
      <c r="A3" s="197"/>
      <c r="B3" s="198" t="s">
        <v>514</v>
      </c>
      <c r="C3" s="199"/>
      <c r="D3" s="199" t="s">
        <v>1027</v>
      </c>
      <c r="E3" s="200"/>
      <c r="F3" s="200"/>
      <c r="G3" s="199"/>
      <c r="H3" s="197"/>
      <c r="I3" s="197"/>
    </row>
    <row r="4" spans="1:9" s="58" customFormat="1" ht="11.25">
      <c r="A4" s="201"/>
      <c r="B4" s="202" t="s">
        <v>114</v>
      </c>
      <c r="C4" s="203"/>
      <c r="D4" s="203" t="s">
        <v>1028</v>
      </c>
      <c r="E4" s="173" t="s">
        <v>114</v>
      </c>
      <c r="F4" s="173"/>
      <c r="G4" s="203"/>
      <c r="H4" s="201"/>
      <c r="I4" s="201"/>
    </row>
    <row r="5" spans="1:9" s="58" customFormat="1" ht="22.5">
      <c r="A5" s="201">
        <v>0</v>
      </c>
      <c r="B5" s="202" t="s">
        <v>515</v>
      </c>
      <c r="C5" s="203" t="s">
        <v>882</v>
      </c>
      <c r="D5" s="203"/>
      <c r="E5" s="173" t="s">
        <v>1023</v>
      </c>
      <c r="F5" s="173"/>
      <c r="G5" s="203" t="s">
        <v>463</v>
      </c>
      <c r="H5" s="201"/>
      <c r="I5" s="201"/>
    </row>
    <row r="6" spans="1:9" ht="33.75">
      <c r="A6" s="26">
        <v>1</v>
      </c>
      <c r="B6" s="204" t="s">
        <v>771</v>
      </c>
      <c r="C6" s="203" t="s">
        <v>924</v>
      </c>
      <c r="D6" s="417" t="s">
        <v>1546</v>
      </c>
      <c r="E6" s="27" t="s">
        <v>1035</v>
      </c>
      <c r="F6" s="27"/>
      <c r="G6" s="203" t="s">
        <v>375</v>
      </c>
      <c r="H6" s="26"/>
      <c r="I6" s="26"/>
    </row>
    <row r="7" spans="1:9" ht="11.25">
      <c r="A7" s="201">
        <v>2</v>
      </c>
      <c r="B7" s="63" t="s">
        <v>372</v>
      </c>
      <c r="C7" s="50"/>
      <c r="D7" s="50"/>
      <c r="E7" s="205"/>
      <c r="F7" s="205"/>
      <c r="G7" s="203"/>
      <c r="H7" s="26" t="s">
        <v>614</v>
      </c>
      <c r="I7" s="26"/>
    </row>
    <row r="8" spans="1:9" ht="11.25">
      <c r="A8" s="26">
        <v>3</v>
      </c>
      <c r="B8" s="64" t="s">
        <v>1</v>
      </c>
      <c r="C8" s="50"/>
      <c r="D8" s="50"/>
      <c r="E8" s="205"/>
      <c r="F8" s="205"/>
      <c r="G8" s="203"/>
      <c r="H8" s="26" t="s">
        <v>614</v>
      </c>
      <c r="I8" s="26"/>
    </row>
    <row r="9" spans="1:9" ht="11.25">
      <c r="A9" s="201">
        <v>4</v>
      </c>
      <c r="B9" s="64" t="s">
        <v>2</v>
      </c>
      <c r="C9" s="50"/>
      <c r="D9" s="50"/>
      <c r="E9" s="205"/>
      <c r="F9" s="205"/>
      <c r="G9" s="203"/>
      <c r="H9" s="26" t="s">
        <v>614</v>
      </c>
      <c r="I9" s="26"/>
    </row>
    <row r="10" spans="1:9" ht="11.25">
      <c r="A10" s="26">
        <v>5</v>
      </c>
      <c r="B10" s="64" t="s">
        <v>483</v>
      </c>
      <c r="C10" s="50"/>
      <c r="D10" s="50"/>
      <c r="E10" s="205"/>
      <c r="F10" s="205"/>
      <c r="G10" s="203"/>
      <c r="H10" s="26" t="s">
        <v>614</v>
      </c>
      <c r="I10" s="26"/>
    </row>
    <row r="11" spans="1:9" ht="11.25">
      <c r="A11" s="201">
        <v>6</v>
      </c>
      <c r="B11" s="206" t="s">
        <v>3</v>
      </c>
      <c r="C11" s="50"/>
      <c r="D11" s="50"/>
      <c r="E11" s="205"/>
      <c r="F11" s="205"/>
      <c r="G11" s="203"/>
      <c r="H11" s="26" t="s">
        <v>614</v>
      </c>
      <c r="I11" s="26"/>
    </row>
    <row r="12" spans="1:9" ht="11.25">
      <c r="A12" s="26">
        <v>7</v>
      </c>
      <c r="B12" s="206" t="s">
        <v>4</v>
      </c>
      <c r="C12" s="50"/>
      <c r="D12" s="50"/>
      <c r="E12" s="205"/>
      <c r="F12" s="205"/>
      <c r="G12" s="203"/>
      <c r="H12" s="26" t="s">
        <v>614</v>
      </c>
      <c r="I12" s="26"/>
    </row>
    <row r="13" spans="1:9" ht="11.25">
      <c r="A13" s="201">
        <v>8</v>
      </c>
      <c r="B13" s="206" t="s">
        <v>5</v>
      </c>
      <c r="C13" s="50"/>
      <c r="D13" s="50"/>
      <c r="E13" s="205"/>
      <c r="F13" s="205"/>
      <c r="G13" s="203"/>
      <c r="H13" s="26" t="s">
        <v>614</v>
      </c>
      <c r="I13" s="26"/>
    </row>
    <row r="14" spans="1:9" ht="11.25">
      <c r="A14" s="26">
        <v>9</v>
      </c>
      <c r="B14" s="63" t="s">
        <v>225</v>
      </c>
      <c r="C14" s="50" t="s">
        <v>513</v>
      </c>
      <c r="D14" s="50"/>
      <c r="E14" s="205"/>
      <c r="F14" s="205"/>
      <c r="G14" s="203"/>
      <c r="H14" s="26" t="s">
        <v>614</v>
      </c>
      <c r="I14" s="26"/>
    </row>
    <row r="15" spans="1:9" ht="11.25">
      <c r="A15" s="201">
        <v>10</v>
      </c>
      <c r="B15" s="63" t="s">
        <v>7</v>
      </c>
      <c r="C15" s="50"/>
      <c r="D15" s="50"/>
      <c r="E15" s="205"/>
      <c r="F15" s="205"/>
      <c r="G15" s="203"/>
      <c r="H15" s="26" t="s">
        <v>614</v>
      </c>
      <c r="I15" s="26"/>
    </row>
    <row r="16" spans="1:9" ht="11.25">
      <c r="A16" s="26">
        <v>11</v>
      </c>
      <c r="B16" s="64" t="s">
        <v>425</v>
      </c>
      <c r="C16" s="50"/>
      <c r="D16" s="50"/>
      <c r="E16" s="205"/>
      <c r="F16" s="205"/>
      <c r="G16" s="203"/>
      <c r="H16" s="26" t="s">
        <v>614</v>
      </c>
      <c r="I16" s="26"/>
    </row>
    <row r="17" spans="1:9" ht="11.25">
      <c r="A17" s="201">
        <v>12</v>
      </c>
      <c r="B17" s="206" t="s">
        <v>14</v>
      </c>
      <c r="C17" s="50"/>
      <c r="D17" s="50"/>
      <c r="E17" s="205"/>
      <c r="F17" s="205"/>
      <c r="G17" s="203"/>
      <c r="H17" s="26" t="s">
        <v>614</v>
      </c>
      <c r="I17" s="26"/>
    </row>
    <row r="18" spans="1:9" ht="11.25">
      <c r="A18" s="26">
        <v>13</v>
      </c>
      <c r="B18" s="206" t="s">
        <v>15</v>
      </c>
      <c r="C18" s="50"/>
      <c r="D18" s="50"/>
      <c r="E18" s="205"/>
      <c r="F18" s="205"/>
      <c r="G18" s="203"/>
      <c r="H18" s="26" t="s">
        <v>614</v>
      </c>
      <c r="I18" s="26"/>
    </row>
    <row r="19" spans="1:9" ht="11.25">
      <c r="A19" s="201">
        <v>14</v>
      </c>
      <c r="B19" s="206" t="s">
        <v>16</v>
      </c>
      <c r="C19" s="50"/>
      <c r="D19" s="50"/>
      <c r="E19" s="205"/>
      <c r="F19" s="205"/>
      <c r="G19" s="203"/>
      <c r="H19" s="26" t="s">
        <v>614</v>
      </c>
      <c r="I19" s="26"/>
    </row>
    <row r="20" spans="1:9" ht="11.25">
      <c r="A20" s="26">
        <v>15</v>
      </c>
      <c r="B20" s="64" t="s">
        <v>426</v>
      </c>
      <c r="C20" s="50"/>
      <c r="D20" s="50"/>
      <c r="E20" s="205"/>
      <c r="F20" s="205"/>
      <c r="G20" s="203"/>
      <c r="H20" s="26" t="s">
        <v>614</v>
      </c>
      <c r="I20" s="26"/>
    </row>
    <row r="21" spans="1:9" ht="11.25">
      <c r="A21" s="201">
        <v>16</v>
      </c>
      <c r="B21" s="206" t="s">
        <v>457</v>
      </c>
      <c r="C21" s="50"/>
      <c r="D21" s="50"/>
      <c r="E21" s="205"/>
      <c r="F21" s="205"/>
      <c r="G21" s="203"/>
      <c r="H21" s="26" t="s">
        <v>614</v>
      </c>
      <c r="I21" s="26"/>
    </row>
    <row r="22" spans="1:9" ht="11.25">
      <c r="A22" s="26">
        <v>17</v>
      </c>
      <c r="B22" s="206" t="s">
        <v>458</v>
      </c>
      <c r="C22" s="50"/>
      <c r="D22" s="50"/>
      <c r="E22" s="205"/>
      <c r="F22" s="205"/>
      <c r="G22" s="203"/>
      <c r="H22" s="26" t="s">
        <v>614</v>
      </c>
      <c r="I22" s="26"/>
    </row>
    <row r="23" spans="1:9" ht="45">
      <c r="A23" s="26" t="s">
        <v>543</v>
      </c>
      <c r="B23" s="207" t="s">
        <v>888</v>
      </c>
      <c r="C23" s="50" t="s">
        <v>1025</v>
      </c>
      <c r="D23" s="21" t="s">
        <v>1547</v>
      </c>
      <c r="E23" s="27" t="s">
        <v>13</v>
      </c>
      <c r="F23" s="27"/>
      <c r="G23" s="203"/>
      <c r="H23" s="26"/>
      <c r="I23" s="26" t="s">
        <v>306</v>
      </c>
    </row>
    <row r="24" spans="1:9" ht="11.25">
      <c r="A24" s="26" t="s">
        <v>544</v>
      </c>
      <c r="B24" s="208" t="s">
        <v>889</v>
      </c>
      <c r="C24" s="50" t="s">
        <v>786</v>
      </c>
      <c r="D24" s="50"/>
      <c r="E24" s="27" t="s">
        <v>1024</v>
      </c>
      <c r="F24" s="27"/>
      <c r="G24" s="203"/>
      <c r="H24" s="26"/>
      <c r="I24" s="26" t="s">
        <v>306</v>
      </c>
    </row>
    <row r="25" spans="1:9" ht="11.25">
      <c r="A25" s="26">
        <v>21</v>
      </c>
      <c r="B25" s="14" t="s">
        <v>339</v>
      </c>
      <c r="C25" s="50" t="s">
        <v>879</v>
      </c>
      <c r="D25" s="50"/>
      <c r="E25" s="27" t="s">
        <v>339</v>
      </c>
      <c r="F25" s="27"/>
      <c r="G25" s="203"/>
      <c r="H25" s="26"/>
      <c r="I25" s="26"/>
    </row>
    <row r="26" spans="1:9" ht="11.25">
      <c r="A26" s="26"/>
      <c r="B26" s="209" t="s">
        <v>516</v>
      </c>
      <c r="C26" s="50" t="s">
        <v>761</v>
      </c>
      <c r="D26" s="50" t="s">
        <v>1029</v>
      </c>
      <c r="E26" s="187" t="s">
        <v>705</v>
      </c>
      <c r="F26" s="187"/>
      <c r="G26" s="203" t="s">
        <v>8</v>
      </c>
      <c r="H26" s="26"/>
      <c r="I26" s="26" t="s">
        <v>306</v>
      </c>
    </row>
    <row r="27" spans="1:9" ht="11.25">
      <c r="A27" s="26"/>
      <c r="B27" s="210" t="s">
        <v>925</v>
      </c>
      <c r="C27" s="50" t="s">
        <v>762</v>
      </c>
      <c r="D27" s="50"/>
      <c r="E27" s="187" t="s">
        <v>925</v>
      </c>
      <c r="F27" s="187"/>
      <c r="G27" s="203"/>
      <c r="H27" s="26"/>
      <c r="I27" s="26" t="s">
        <v>295</v>
      </c>
    </row>
    <row r="28" spans="1:9" ht="11.25">
      <c r="A28" s="26"/>
      <c r="B28" s="210" t="s">
        <v>926</v>
      </c>
      <c r="C28" s="50" t="s">
        <v>967</v>
      </c>
      <c r="D28" s="50"/>
      <c r="E28" s="187" t="s">
        <v>926</v>
      </c>
      <c r="F28" s="187"/>
      <c r="G28" s="203"/>
      <c r="H28" s="26"/>
      <c r="I28" s="26" t="s">
        <v>295</v>
      </c>
    </row>
    <row r="29" spans="1:9" ht="11.25">
      <c r="A29" s="26"/>
      <c r="B29" s="211" t="s">
        <v>927</v>
      </c>
      <c r="C29" s="50" t="s">
        <v>761</v>
      </c>
      <c r="D29" s="50" t="s">
        <v>1029</v>
      </c>
      <c r="E29" s="187" t="s">
        <v>8</v>
      </c>
      <c r="F29" s="187"/>
      <c r="G29" s="203" t="s">
        <v>8</v>
      </c>
      <c r="H29" s="26"/>
      <c r="I29" s="26" t="s">
        <v>306</v>
      </c>
    </row>
    <row r="30" spans="1:9" ht="22.5">
      <c r="A30" s="26"/>
      <c r="B30" s="212" t="s">
        <v>764</v>
      </c>
      <c r="C30" s="50" t="s">
        <v>765</v>
      </c>
      <c r="D30" s="50" t="s">
        <v>1029</v>
      </c>
      <c r="E30" s="187" t="s">
        <v>1030</v>
      </c>
      <c r="F30" s="187"/>
      <c r="G30" s="203"/>
      <c r="H30" s="26"/>
      <c r="I30" s="26" t="s">
        <v>306</v>
      </c>
    </row>
    <row r="31" spans="1:9" ht="45">
      <c r="A31" s="26"/>
      <c r="B31" s="212" t="s">
        <v>656</v>
      </c>
      <c r="C31" s="121" t="s">
        <v>1406</v>
      </c>
      <c r="D31" s="50" t="s">
        <v>1029</v>
      </c>
      <c r="E31" s="187" t="s">
        <v>1031</v>
      </c>
      <c r="F31" s="187"/>
      <c r="G31" s="203"/>
      <c r="H31" s="26"/>
      <c r="I31" s="26" t="s">
        <v>306</v>
      </c>
    </row>
    <row r="32" spans="1:9" ht="11.25">
      <c r="A32" s="26"/>
      <c r="B32" s="213" t="s">
        <v>520</v>
      </c>
      <c r="C32" s="50" t="s">
        <v>974</v>
      </c>
      <c r="D32" s="50"/>
      <c r="E32" s="183" t="s">
        <v>520</v>
      </c>
      <c r="F32" s="183"/>
      <c r="G32" s="203"/>
      <c r="H32" s="26"/>
      <c r="I32" s="26" t="s">
        <v>306</v>
      </c>
    </row>
    <row r="33" spans="1:9" ht="11.25">
      <c r="A33" s="26"/>
      <c r="B33" s="214" t="s">
        <v>521</v>
      </c>
      <c r="C33" s="50" t="s">
        <v>766</v>
      </c>
      <c r="D33" s="50"/>
      <c r="E33" s="183" t="s">
        <v>521</v>
      </c>
      <c r="F33" s="183"/>
      <c r="G33" s="203"/>
      <c r="H33" s="26"/>
      <c r="I33" s="26" t="s">
        <v>654</v>
      </c>
    </row>
    <row r="34" spans="1:9" ht="22.5">
      <c r="A34" s="26"/>
      <c r="B34" s="215" t="s">
        <v>526</v>
      </c>
      <c r="C34" s="50" t="s">
        <v>967</v>
      </c>
      <c r="D34" s="50"/>
      <c r="E34" s="183" t="s">
        <v>526</v>
      </c>
      <c r="F34" s="183"/>
      <c r="G34" s="203"/>
      <c r="H34" s="26"/>
      <c r="I34" s="26" t="s">
        <v>654</v>
      </c>
    </row>
    <row r="35" spans="1:9" ht="56.25">
      <c r="A35" s="26"/>
      <c r="B35" s="214" t="s">
        <v>522</v>
      </c>
      <c r="C35" s="50" t="s">
        <v>1407</v>
      </c>
      <c r="D35" s="50"/>
      <c r="E35" s="183" t="s">
        <v>522</v>
      </c>
      <c r="F35" s="183"/>
      <c r="G35" s="203"/>
      <c r="H35" s="26"/>
      <c r="I35" s="26" t="s">
        <v>655</v>
      </c>
    </row>
    <row r="36" spans="1:9" ht="11.25">
      <c r="A36" s="26"/>
      <c r="B36" s="214" t="s">
        <v>928</v>
      </c>
      <c r="C36" s="50" t="s">
        <v>851</v>
      </c>
      <c r="D36" s="50"/>
      <c r="E36" s="183" t="s">
        <v>928</v>
      </c>
      <c r="F36" s="183"/>
      <c r="G36" s="203"/>
      <c r="H36" s="26"/>
      <c r="I36" s="26" t="s">
        <v>852</v>
      </c>
    </row>
    <row r="37" spans="1:9" ht="33.75">
      <c r="A37" s="26"/>
      <c r="B37" s="216" t="s">
        <v>9</v>
      </c>
      <c r="C37" s="50" t="s">
        <v>929</v>
      </c>
      <c r="D37" s="50" t="s">
        <v>1345</v>
      </c>
      <c r="E37" s="183" t="s">
        <v>1344</v>
      </c>
      <c r="F37" s="183"/>
      <c r="G37" s="203"/>
      <c r="H37" s="26"/>
      <c r="I37" s="26" t="s">
        <v>306</v>
      </c>
    </row>
    <row r="38" spans="1:9" ht="11.25">
      <c r="A38" s="26"/>
      <c r="B38" s="217" t="s">
        <v>523</v>
      </c>
      <c r="C38" s="50"/>
      <c r="D38" s="50"/>
      <c r="E38" s="218"/>
      <c r="F38" s="218"/>
      <c r="G38" s="203"/>
      <c r="H38" s="26"/>
      <c r="I38" s="26" t="s">
        <v>654</v>
      </c>
    </row>
    <row r="39" spans="1:9" ht="22.5">
      <c r="A39" s="26"/>
      <c r="B39" s="219" t="s">
        <v>527</v>
      </c>
      <c r="C39" s="50"/>
      <c r="D39" s="50"/>
      <c r="E39" s="218"/>
      <c r="F39" s="218"/>
      <c r="G39" s="203"/>
      <c r="H39" s="26"/>
      <c r="I39" s="26" t="s">
        <v>654</v>
      </c>
    </row>
    <row r="40" spans="1:9" ht="11.25">
      <c r="A40" s="26"/>
      <c r="B40" s="220" t="s">
        <v>524</v>
      </c>
      <c r="C40" s="50" t="s">
        <v>772</v>
      </c>
      <c r="D40" s="50"/>
      <c r="E40" s="183"/>
      <c r="F40" s="183"/>
      <c r="G40" s="203"/>
      <c r="H40" s="26"/>
      <c r="I40" s="26" t="s">
        <v>655</v>
      </c>
    </row>
    <row r="41" spans="1:9" ht="11.25">
      <c r="A41" s="26"/>
      <c r="B41" s="221" t="s">
        <v>10</v>
      </c>
      <c r="C41" s="50"/>
      <c r="D41" s="50"/>
      <c r="E41" s="183" t="s">
        <v>10</v>
      </c>
      <c r="F41" s="183"/>
      <c r="G41" s="203"/>
      <c r="H41" s="26"/>
      <c r="I41" s="26" t="s">
        <v>306</v>
      </c>
    </row>
    <row r="42" spans="1:9" ht="11.25">
      <c r="A42" s="26"/>
      <c r="B42" s="222" t="s">
        <v>216</v>
      </c>
      <c r="C42" s="50"/>
      <c r="D42" s="50"/>
      <c r="E42" s="181" t="s">
        <v>216</v>
      </c>
      <c r="F42" s="181"/>
      <c r="G42" s="203"/>
      <c r="H42" s="26"/>
      <c r="I42" s="26" t="s">
        <v>306</v>
      </c>
    </row>
    <row r="43" spans="1:9" ht="11.25">
      <c r="A43" s="26"/>
      <c r="B43" s="222" t="s">
        <v>215</v>
      </c>
      <c r="C43" s="50"/>
      <c r="D43" s="50"/>
      <c r="E43" s="181" t="s">
        <v>215</v>
      </c>
      <c r="F43" s="181"/>
      <c r="G43" s="203"/>
      <c r="H43" s="26"/>
      <c r="I43" s="26" t="s">
        <v>306</v>
      </c>
    </row>
    <row r="44" spans="1:9" ht="11.25">
      <c r="A44" s="26" t="s">
        <v>534</v>
      </c>
      <c r="B44" s="223" t="s">
        <v>528</v>
      </c>
      <c r="C44" s="50"/>
      <c r="D44" s="50"/>
      <c r="E44" s="224"/>
      <c r="F44" s="224"/>
      <c r="G44" s="203"/>
      <c r="H44" s="26"/>
      <c r="I44" s="26"/>
    </row>
    <row r="45" spans="1:9" ht="11.25">
      <c r="A45" s="26"/>
      <c r="B45" s="222" t="s">
        <v>92</v>
      </c>
      <c r="C45" s="50"/>
      <c r="D45" s="50"/>
      <c r="E45" s="181" t="s">
        <v>92</v>
      </c>
      <c r="F45" s="181"/>
      <c r="G45" s="203"/>
      <c r="H45" s="26"/>
      <c r="I45" s="26" t="s">
        <v>306</v>
      </c>
    </row>
    <row r="46" spans="1:9" ht="11.25">
      <c r="A46" s="26" t="s">
        <v>535</v>
      </c>
      <c r="B46" s="223" t="s">
        <v>529</v>
      </c>
      <c r="C46" s="50"/>
      <c r="D46" s="50"/>
      <c r="E46" s="224"/>
      <c r="F46" s="224"/>
      <c r="G46" s="203"/>
      <c r="H46" s="26"/>
      <c r="I46" s="26"/>
    </row>
    <row r="47" spans="1:9" ht="11.25">
      <c r="A47" s="26"/>
      <c r="B47" s="222" t="s">
        <v>217</v>
      </c>
      <c r="C47" s="50"/>
      <c r="D47" s="50"/>
      <c r="E47" s="181" t="s">
        <v>217</v>
      </c>
      <c r="F47" s="181"/>
      <c r="G47" s="203"/>
      <c r="H47" s="26"/>
      <c r="I47" s="26" t="s">
        <v>306</v>
      </c>
    </row>
    <row r="48" spans="1:9" ht="11.25">
      <c r="A48" s="26"/>
      <c r="B48" s="222" t="s">
        <v>93</v>
      </c>
      <c r="C48" s="50"/>
      <c r="D48" s="50"/>
      <c r="E48" s="181" t="s">
        <v>93</v>
      </c>
      <c r="F48" s="181"/>
      <c r="G48" s="203"/>
      <c r="H48" s="26"/>
      <c r="I48" s="26" t="s">
        <v>306</v>
      </c>
    </row>
    <row r="49" spans="1:9" ht="11.25">
      <c r="A49" s="26"/>
      <c r="B49" s="222" t="s">
        <v>94</v>
      </c>
      <c r="C49" s="50"/>
      <c r="D49" s="50"/>
      <c r="E49" s="181" t="s">
        <v>94</v>
      </c>
      <c r="F49" s="181"/>
      <c r="G49" s="203"/>
      <c r="H49" s="26"/>
      <c r="I49" s="26" t="s">
        <v>306</v>
      </c>
    </row>
    <row r="50" spans="1:9" ht="11.25">
      <c r="A50" s="26"/>
      <c r="B50" s="222" t="s">
        <v>95</v>
      </c>
      <c r="C50" s="50"/>
      <c r="D50" s="50"/>
      <c r="E50" s="181" t="s">
        <v>95</v>
      </c>
      <c r="F50" s="181"/>
      <c r="G50" s="203"/>
      <c r="H50" s="26"/>
      <c r="I50" s="26" t="s">
        <v>306</v>
      </c>
    </row>
    <row r="51" spans="1:9" ht="11.25">
      <c r="A51" s="26"/>
      <c r="B51" s="222" t="s">
        <v>96</v>
      </c>
      <c r="C51" s="50"/>
      <c r="D51" s="50"/>
      <c r="E51" s="181" t="s">
        <v>96</v>
      </c>
      <c r="F51" s="181"/>
      <c r="G51" s="203"/>
      <c r="H51" s="26"/>
      <c r="I51" s="26" t="s">
        <v>306</v>
      </c>
    </row>
    <row r="52" spans="1:9" ht="11.25">
      <c r="A52" s="26"/>
      <c r="B52" s="225" t="s">
        <v>530</v>
      </c>
      <c r="C52" s="50"/>
      <c r="D52" s="50"/>
      <c r="E52" s="224"/>
      <c r="F52" s="224"/>
      <c r="G52" s="203"/>
      <c r="H52" s="26"/>
      <c r="I52" s="26" t="s">
        <v>654</v>
      </c>
    </row>
    <row r="53" spans="1:9" ht="22.5">
      <c r="A53" s="26"/>
      <c r="B53" s="226" t="s">
        <v>773</v>
      </c>
      <c r="C53" s="50"/>
      <c r="D53" s="50"/>
      <c r="E53" s="224"/>
      <c r="F53" s="224"/>
      <c r="G53" s="203"/>
      <c r="H53" s="26"/>
      <c r="I53" s="26" t="s">
        <v>654</v>
      </c>
    </row>
    <row r="54" spans="1:9" ht="11.25">
      <c r="A54" s="26"/>
      <c r="B54" s="225" t="s">
        <v>531</v>
      </c>
      <c r="C54" s="50" t="s">
        <v>996</v>
      </c>
      <c r="D54" s="50"/>
      <c r="E54" s="224"/>
      <c r="F54" s="224"/>
      <c r="G54" s="203"/>
      <c r="H54" s="26"/>
      <c r="I54" s="26" t="s">
        <v>655</v>
      </c>
    </row>
    <row r="55" spans="1:9" ht="11.25">
      <c r="A55" s="26"/>
      <c r="B55" s="222" t="s">
        <v>532</v>
      </c>
      <c r="C55" s="50"/>
      <c r="D55" s="50"/>
      <c r="E55" s="181" t="s">
        <v>532</v>
      </c>
      <c r="F55" s="181"/>
      <c r="G55" s="203"/>
      <c r="H55" s="26"/>
      <c r="I55" s="26" t="s">
        <v>306</v>
      </c>
    </row>
    <row r="56" spans="1:9" s="230" customFormat="1" ht="11.25">
      <c r="A56" s="227" t="s">
        <v>534</v>
      </c>
      <c r="B56" s="223" t="s">
        <v>533</v>
      </c>
      <c r="C56" s="228"/>
      <c r="D56" s="228"/>
      <c r="E56" s="224"/>
      <c r="F56" s="224"/>
      <c r="G56" s="229"/>
      <c r="H56" s="227"/>
      <c r="I56" s="227"/>
    </row>
    <row r="57" spans="1:9" s="230" customFormat="1" ht="11.25">
      <c r="A57" s="227" t="s">
        <v>535</v>
      </c>
      <c r="B57" s="223" t="s">
        <v>930</v>
      </c>
      <c r="C57" s="228"/>
      <c r="D57" s="228"/>
      <c r="E57" s="224"/>
      <c r="F57" s="224"/>
      <c r="G57" s="229"/>
      <c r="H57" s="227"/>
      <c r="I57" s="227"/>
    </row>
    <row r="58" spans="1:9" s="230" customFormat="1" ht="11.25">
      <c r="A58" s="227"/>
      <c r="B58" s="231" t="s">
        <v>1007</v>
      </c>
      <c r="C58" s="232" t="s">
        <v>1003</v>
      </c>
      <c r="D58" s="232"/>
      <c r="E58" s="233" t="s">
        <v>1007</v>
      </c>
      <c r="F58" s="233"/>
      <c r="G58" s="229"/>
      <c r="H58" s="227"/>
      <c r="I58" s="227"/>
    </row>
    <row r="59" spans="1:9" ht="33.75">
      <c r="A59" s="201">
        <v>18</v>
      </c>
      <c r="B59" s="14" t="s">
        <v>892</v>
      </c>
      <c r="C59" s="50" t="s">
        <v>893</v>
      </c>
      <c r="D59" s="417" t="s">
        <v>1546</v>
      </c>
      <c r="E59" s="27" t="s">
        <v>1033</v>
      </c>
      <c r="F59" s="27"/>
      <c r="G59" s="203"/>
      <c r="H59" s="26"/>
      <c r="I59" s="26"/>
    </row>
    <row r="60" spans="1:9" s="58" customFormat="1" ht="33.75">
      <c r="A60" s="26">
        <v>19</v>
      </c>
      <c r="B60" s="15" t="s">
        <v>536</v>
      </c>
      <c r="C60" s="203" t="s">
        <v>774</v>
      </c>
      <c r="D60" s="417" t="s">
        <v>1546</v>
      </c>
      <c r="E60" s="173" t="s">
        <v>1034</v>
      </c>
      <c r="F60" s="173"/>
      <c r="G60" s="203" t="s">
        <v>364</v>
      </c>
      <c r="H60" s="201"/>
      <c r="I60" s="201"/>
    </row>
    <row r="61" spans="1:9" ht="11.25">
      <c r="A61" s="201">
        <v>20</v>
      </c>
      <c r="B61" s="63" t="s">
        <v>478</v>
      </c>
      <c r="C61" s="50"/>
      <c r="D61" s="50"/>
      <c r="E61" s="205"/>
      <c r="F61" s="205"/>
      <c r="G61" s="203"/>
      <c r="H61" s="26" t="s">
        <v>614</v>
      </c>
      <c r="I61" s="26"/>
    </row>
    <row r="62" spans="1:9" ht="11.25">
      <c r="A62" s="201">
        <v>22</v>
      </c>
      <c r="B62" s="64" t="s">
        <v>340</v>
      </c>
      <c r="C62" s="50"/>
      <c r="D62" s="50"/>
      <c r="E62" s="205"/>
      <c r="F62" s="205"/>
      <c r="G62" s="203"/>
      <c r="H62" s="26" t="s">
        <v>614</v>
      </c>
      <c r="I62" s="26"/>
    </row>
    <row r="63" spans="1:9" ht="11.25">
      <c r="A63" s="26">
        <v>23</v>
      </c>
      <c r="B63" s="14" t="s">
        <v>17</v>
      </c>
      <c r="C63" s="50"/>
      <c r="D63" s="50"/>
      <c r="E63" s="27" t="s">
        <v>17</v>
      </c>
      <c r="F63" s="27"/>
      <c r="G63" s="203"/>
      <c r="H63" s="26"/>
      <c r="I63" s="26"/>
    </row>
    <row r="64" spans="1:9" s="58" customFormat="1" ht="11.25">
      <c r="A64" s="201">
        <v>24</v>
      </c>
      <c r="B64" s="66" t="s">
        <v>218</v>
      </c>
      <c r="C64" s="203"/>
      <c r="D64" s="203"/>
      <c r="E64" s="188"/>
      <c r="F64" s="188"/>
      <c r="G64" s="203"/>
      <c r="H64" s="26" t="s">
        <v>614</v>
      </c>
      <c r="I64" s="201"/>
    </row>
    <row r="65" spans="1:9" ht="11.25">
      <c r="A65" s="26">
        <v>25</v>
      </c>
      <c r="B65" s="234" t="s">
        <v>248</v>
      </c>
      <c r="C65" s="50" t="s">
        <v>775</v>
      </c>
      <c r="D65" s="50"/>
      <c r="E65" s="205"/>
      <c r="F65" s="205"/>
      <c r="G65" s="203"/>
      <c r="H65" s="26"/>
      <c r="I65" s="26"/>
    </row>
    <row r="66" spans="1:9" ht="11.25">
      <c r="A66" s="201">
        <v>26</v>
      </c>
      <c r="B66" s="234" t="s">
        <v>332</v>
      </c>
      <c r="C66" s="50" t="s">
        <v>776</v>
      </c>
      <c r="D66" s="50"/>
      <c r="E66" s="205"/>
      <c r="F66" s="205"/>
      <c r="G66" s="203"/>
      <c r="H66" s="26"/>
      <c r="I66" s="26"/>
    </row>
    <row r="67" spans="1:9" s="58" customFormat="1" ht="11.25">
      <c r="A67" s="26">
        <v>27</v>
      </c>
      <c r="B67" s="66" t="s">
        <v>18</v>
      </c>
      <c r="C67" s="203"/>
      <c r="D67" s="203"/>
      <c r="E67" s="188"/>
      <c r="F67" s="188"/>
      <c r="G67" s="203"/>
      <c r="H67" s="26" t="s">
        <v>614</v>
      </c>
      <c r="I67" s="201"/>
    </row>
    <row r="68" spans="1:9" s="58" customFormat="1" ht="11.25">
      <c r="A68" s="26"/>
      <c r="B68" s="235" t="s">
        <v>538</v>
      </c>
      <c r="C68" s="203"/>
      <c r="D68" s="203"/>
      <c r="E68" s="173" t="s">
        <v>538</v>
      </c>
      <c r="F68" s="173"/>
      <c r="G68" s="203"/>
      <c r="H68" s="26"/>
      <c r="I68" s="201" t="s">
        <v>309</v>
      </c>
    </row>
    <row r="69" spans="1:9" s="58" customFormat="1" ht="11.25">
      <c r="A69" s="26"/>
      <c r="B69" s="236" t="s">
        <v>698</v>
      </c>
      <c r="C69" s="203"/>
      <c r="D69" s="203"/>
      <c r="E69" s="173" t="s">
        <v>698</v>
      </c>
      <c r="F69" s="173"/>
      <c r="G69" s="203"/>
      <c r="H69" s="26"/>
      <c r="I69" s="201" t="s">
        <v>352</v>
      </c>
    </row>
    <row r="70" spans="1:9" ht="11.25">
      <c r="A70" s="201">
        <v>28</v>
      </c>
      <c r="B70" s="14" t="s">
        <v>19</v>
      </c>
      <c r="C70" s="50"/>
      <c r="D70" s="50"/>
      <c r="E70" s="27" t="s">
        <v>19</v>
      </c>
      <c r="F70" s="27"/>
      <c r="G70" s="203"/>
      <c r="H70" s="26"/>
      <c r="I70" s="26"/>
    </row>
    <row r="71" spans="1:9" s="58" customFormat="1" ht="11.25">
      <c r="A71" s="26">
        <v>29</v>
      </c>
      <c r="B71" s="237" t="s">
        <v>20</v>
      </c>
      <c r="C71" s="203" t="s">
        <v>880</v>
      </c>
      <c r="D71" s="203" t="s">
        <v>1050</v>
      </c>
      <c r="E71" s="173" t="s">
        <v>20</v>
      </c>
      <c r="F71" s="173"/>
      <c r="G71" s="203"/>
      <c r="H71" s="201"/>
      <c r="I71" s="201"/>
    </row>
    <row r="72" spans="1:9" s="58" customFormat="1" ht="22.5">
      <c r="A72" s="201">
        <v>30</v>
      </c>
      <c r="B72" s="238" t="s">
        <v>355</v>
      </c>
      <c r="C72" s="203" t="s">
        <v>1408</v>
      </c>
      <c r="D72" s="203" t="s">
        <v>1050</v>
      </c>
      <c r="E72" s="173"/>
      <c r="F72" s="173"/>
      <c r="G72" s="203"/>
      <c r="H72" s="201"/>
      <c r="I72" s="201"/>
    </row>
    <row r="73" spans="1:9" s="58" customFormat="1" ht="11.25">
      <c r="A73" s="201"/>
      <c r="B73" s="235" t="s">
        <v>778</v>
      </c>
      <c r="C73" s="203" t="s">
        <v>779</v>
      </c>
      <c r="D73" s="203"/>
      <c r="E73" s="173" t="s">
        <v>1054</v>
      </c>
      <c r="F73" s="173"/>
      <c r="G73" s="203"/>
      <c r="H73" s="201"/>
      <c r="I73" s="201"/>
    </row>
    <row r="74" spans="1:9" s="58" customFormat="1" ht="22.5">
      <c r="A74" s="201">
        <v>34</v>
      </c>
      <c r="B74" s="239" t="s">
        <v>24</v>
      </c>
      <c r="C74" s="203" t="s">
        <v>931</v>
      </c>
      <c r="D74" s="203"/>
      <c r="E74" s="173" t="s">
        <v>24</v>
      </c>
      <c r="F74" s="173"/>
      <c r="G74" s="203"/>
      <c r="H74" s="201"/>
      <c r="I74" s="201"/>
    </row>
    <row r="75" spans="1:9" s="58" customFormat="1" ht="11.25">
      <c r="A75" s="201"/>
      <c r="B75" s="240" t="s">
        <v>537</v>
      </c>
      <c r="C75" s="203"/>
      <c r="D75" s="203"/>
      <c r="E75" s="241"/>
      <c r="F75" s="241"/>
      <c r="G75" s="203"/>
      <c r="H75" s="201"/>
      <c r="I75" s="201"/>
    </row>
    <row r="76" spans="1:9" ht="11.25">
      <c r="A76" s="26">
        <v>35</v>
      </c>
      <c r="B76" s="242" t="s">
        <v>270</v>
      </c>
      <c r="C76" s="50" t="s">
        <v>932</v>
      </c>
      <c r="D76" s="50"/>
      <c r="E76" s="205"/>
      <c r="F76" s="205"/>
      <c r="G76" s="203"/>
      <c r="H76" s="26" t="s">
        <v>292</v>
      </c>
      <c r="I76" s="26"/>
    </row>
    <row r="77" spans="1:9" ht="33.75">
      <c r="A77" s="26">
        <v>31</v>
      </c>
      <c r="B77" s="18" t="s">
        <v>780</v>
      </c>
      <c r="C77" s="203" t="s">
        <v>881</v>
      </c>
      <c r="D77" s="417" t="s">
        <v>1546</v>
      </c>
      <c r="E77" s="27" t="s">
        <v>1036</v>
      </c>
      <c r="F77" s="27"/>
      <c r="G77" s="203" t="s">
        <v>21</v>
      </c>
      <c r="H77" s="26"/>
      <c r="I77" s="26"/>
    </row>
    <row r="78" spans="1:9" ht="33.75">
      <c r="A78" s="201">
        <v>32</v>
      </c>
      <c r="B78" s="19" t="s">
        <v>782</v>
      </c>
      <c r="C78" s="203" t="s">
        <v>967</v>
      </c>
      <c r="D78" s="417" t="s">
        <v>1546</v>
      </c>
      <c r="E78" s="27" t="s">
        <v>1037</v>
      </c>
      <c r="F78" s="27"/>
      <c r="G78" s="203" t="s">
        <v>22</v>
      </c>
      <c r="H78" s="26"/>
      <c r="I78" s="26"/>
    </row>
    <row r="79" spans="1:9" ht="33.75">
      <c r="A79" s="26">
        <v>33</v>
      </c>
      <c r="B79" s="19" t="s">
        <v>783</v>
      </c>
      <c r="C79" s="203" t="s">
        <v>967</v>
      </c>
      <c r="D79" s="417" t="s">
        <v>1546</v>
      </c>
      <c r="E79" s="27" t="s">
        <v>1038</v>
      </c>
      <c r="F79" s="27"/>
      <c r="G79" s="203" t="s">
        <v>23</v>
      </c>
      <c r="H79" s="26"/>
      <c r="I79" s="26"/>
    </row>
    <row r="80" spans="1:9" ht="33.75">
      <c r="A80" s="201">
        <v>36</v>
      </c>
      <c r="B80" s="18" t="s">
        <v>781</v>
      </c>
      <c r="C80" s="203" t="s">
        <v>967</v>
      </c>
      <c r="D80" s="417" t="s">
        <v>1546</v>
      </c>
      <c r="E80" s="27" t="s">
        <v>25</v>
      </c>
      <c r="F80" s="27"/>
      <c r="G80" s="203" t="s">
        <v>25</v>
      </c>
      <c r="H80" s="26"/>
      <c r="I80" s="26"/>
    </row>
    <row r="81" spans="1:9" ht="22.5">
      <c r="A81" s="26">
        <v>37</v>
      </c>
      <c r="B81" s="63" t="s">
        <v>244</v>
      </c>
      <c r="C81" s="50" t="s">
        <v>933</v>
      </c>
      <c r="D81" s="50"/>
      <c r="E81" s="205"/>
      <c r="F81" s="205"/>
      <c r="G81" s="203"/>
      <c r="H81" s="26" t="s">
        <v>614</v>
      </c>
      <c r="I81" s="26"/>
    </row>
    <row r="82" spans="1:9" ht="11.25">
      <c r="A82" s="201">
        <v>38</v>
      </c>
      <c r="B82" s="243" t="s">
        <v>243</v>
      </c>
      <c r="C82" s="50" t="s">
        <v>784</v>
      </c>
      <c r="D82" s="50"/>
      <c r="E82" s="205"/>
      <c r="F82" s="205"/>
      <c r="G82" s="203"/>
      <c r="H82" s="26"/>
      <c r="I82" s="26"/>
    </row>
    <row r="83" spans="1:9" s="58" customFormat="1" ht="33.75">
      <c r="A83" s="201">
        <v>50</v>
      </c>
      <c r="B83" s="20" t="s">
        <v>540</v>
      </c>
      <c r="C83" s="203" t="s">
        <v>1409</v>
      </c>
      <c r="D83" s="417" t="s">
        <v>1546</v>
      </c>
      <c r="E83" s="173" t="s">
        <v>6</v>
      </c>
      <c r="F83" s="173"/>
      <c r="G83" s="203" t="s">
        <v>6</v>
      </c>
      <c r="H83" s="201"/>
      <c r="I83" s="201"/>
    </row>
    <row r="84" spans="1:9" s="58" customFormat="1" ht="11.25">
      <c r="A84" s="201"/>
      <c r="B84" s="244" t="s">
        <v>541</v>
      </c>
      <c r="C84" s="203" t="s">
        <v>886</v>
      </c>
      <c r="D84" s="203"/>
      <c r="E84" s="194" t="s">
        <v>541</v>
      </c>
      <c r="F84" s="194"/>
      <c r="G84" s="203"/>
      <c r="H84" s="201"/>
      <c r="I84" s="201" t="s">
        <v>352</v>
      </c>
    </row>
    <row r="85" spans="1:9" s="58" customFormat="1" ht="22.5">
      <c r="A85" s="201"/>
      <c r="B85" s="245" t="s">
        <v>542</v>
      </c>
      <c r="C85" s="203" t="s">
        <v>1410</v>
      </c>
      <c r="D85" s="203"/>
      <c r="E85" s="246"/>
      <c r="F85" s="246"/>
      <c r="G85" s="203"/>
      <c r="H85" s="201"/>
      <c r="I85" s="201"/>
    </row>
    <row r="86" spans="1:9" s="58" customFormat="1" ht="11.25">
      <c r="A86" s="197"/>
      <c r="B86" s="198" t="s">
        <v>115</v>
      </c>
      <c r="C86" s="199"/>
      <c r="D86" s="199" t="s">
        <v>1039</v>
      </c>
      <c r="E86" s="200" t="s">
        <v>115</v>
      </c>
      <c r="F86" s="200"/>
      <c r="G86" s="199"/>
      <c r="H86" s="197"/>
      <c r="I86" s="197"/>
    </row>
    <row r="87" spans="1:9" s="58" customFormat="1" ht="22.5">
      <c r="A87" s="201">
        <v>0</v>
      </c>
      <c r="B87" s="202" t="s">
        <v>545</v>
      </c>
      <c r="C87" s="203" t="s">
        <v>539</v>
      </c>
      <c r="D87" s="417" t="s">
        <v>1548</v>
      </c>
      <c r="E87" s="173" t="s">
        <v>1023</v>
      </c>
      <c r="F87" s="173"/>
      <c r="G87" s="203" t="s">
        <v>463</v>
      </c>
      <c r="H87" s="201"/>
      <c r="I87" s="201"/>
    </row>
    <row r="88" spans="1:9" ht="22.5">
      <c r="A88" s="26">
        <v>1</v>
      </c>
      <c r="B88" s="204" t="s">
        <v>887</v>
      </c>
      <c r="C88" s="203" t="s">
        <v>975</v>
      </c>
      <c r="D88" s="417" t="s">
        <v>1548</v>
      </c>
      <c r="E88" s="27" t="s">
        <v>1035</v>
      </c>
      <c r="F88" s="27"/>
      <c r="G88" s="203" t="s">
        <v>375</v>
      </c>
      <c r="H88" s="26"/>
      <c r="I88" s="26"/>
    </row>
    <row r="89" spans="1:9" ht="22.5">
      <c r="A89" s="26" t="s">
        <v>543</v>
      </c>
      <c r="B89" s="207" t="s">
        <v>890</v>
      </c>
      <c r="C89" s="50" t="s">
        <v>786</v>
      </c>
      <c r="D89" s="417" t="s">
        <v>1548</v>
      </c>
      <c r="E89" s="27" t="s">
        <v>13</v>
      </c>
      <c r="F89" s="27"/>
      <c r="G89" s="203"/>
      <c r="H89" s="26"/>
      <c r="I89" s="26" t="s">
        <v>306</v>
      </c>
    </row>
    <row r="90" spans="1:9" ht="33.75">
      <c r="A90" s="26" t="s">
        <v>544</v>
      </c>
      <c r="B90" s="208" t="s">
        <v>891</v>
      </c>
      <c r="C90" s="50" t="s">
        <v>786</v>
      </c>
      <c r="D90" s="417" t="s">
        <v>1548</v>
      </c>
      <c r="E90" s="27" t="s">
        <v>1040</v>
      </c>
      <c r="F90" s="27"/>
      <c r="G90" s="203"/>
      <c r="H90" s="26"/>
      <c r="I90" s="26" t="s">
        <v>306</v>
      </c>
    </row>
    <row r="91" spans="1:9" ht="11.25">
      <c r="A91" s="26"/>
      <c r="B91" s="247" t="s">
        <v>11</v>
      </c>
      <c r="C91" s="50"/>
      <c r="D91" s="50"/>
      <c r="E91" s="193" t="s">
        <v>11</v>
      </c>
      <c r="F91" s="193"/>
      <c r="G91" s="203"/>
      <c r="H91" s="26"/>
      <c r="I91" s="26" t="s">
        <v>306</v>
      </c>
    </row>
    <row r="92" spans="1:9" ht="11.25">
      <c r="A92" s="26"/>
      <c r="B92" s="248" t="s">
        <v>546</v>
      </c>
      <c r="C92" s="50"/>
      <c r="D92" s="50"/>
      <c r="E92" s="193" t="s">
        <v>546</v>
      </c>
      <c r="F92" s="193"/>
      <c r="G92" s="203"/>
      <c r="H92" s="26"/>
      <c r="I92" s="26" t="s">
        <v>306</v>
      </c>
    </row>
    <row r="93" spans="1:9" ht="11.25">
      <c r="A93" s="26"/>
      <c r="B93" s="248" t="s">
        <v>547</v>
      </c>
      <c r="C93" s="50"/>
      <c r="D93" s="50"/>
      <c r="E93" s="193" t="s">
        <v>547</v>
      </c>
      <c r="F93" s="193"/>
      <c r="G93" s="203"/>
      <c r="H93" s="26"/>
      <c r="I93" s="26" t="s">
        <v>306</v>
      </c>
    </row>
    <row r="94" spans="1:9" ht="11.25">
      <c r="A94" s="26"/>
      <c r="B94" s="248" t="s">
        <v>548</v>
      </c>
      <c r="C94" s="50"/>
      <c r="D94" s="50"/>
      <c r="E94" s="193" t="s">
        <v>548</v>
      </c>
      <c r="F94" s="193"/>
      <c r="G94" s="203"/>
      <c r="H94" s="26"/>
      <c r="I94" s="26" t="s">
        <v>306</v>
      </c>
    </row>
    <row r="95" spans="1:9" ht="22.5">
      <c r="A95" s="26"/>
      <c r="B95" s="249" t="s">
        <v>549</v>
      </c>
      <c r="C95" s="50"/>
      <c r="D95" s="50" t="s">
        <v>1032</v>
      </c>
      <c r="E95" s="27" t="s">
        <v>1041</v>
      </c>
      <c r="F95" s="27"/>
      <c r="G95" s="203"/>
      <c r="H95" s="26"/>
      <c r="I95" s="26"/>
    </row>
    <row r="96" spans="1:9" ht="22.5">
      <c r="A96" s="26"/>
      <c r="B96" s="250" t="s">
        <v>550</v>
      </c>
      <c r="C96" s="50" t="s">
        <v>977</v>
      </c>
      <c r="D96" s="50" t="s">
        <v>1032</v>
      </c>
      <c r="E96" s="182" t="s">
        <v>1042</v>
      </c>
      <c r="F96" s="182"/>
      <c r="G96" s="203"/>
      <c r="H96" s="26"/>
      <c r="I96" s="26" t="s">
        <v>654</v>
      </c>
    </row>
    <row r="97" spans="1:9" ht="22.5">
      <c r="A97" s="26"/>
      <c r="B97" s="250" t="s">
        <v>551</v>
      </c>
      <c r="C97" s="50" t="s">
        <v>1411</v>
      </c>
      <c r="D97" s="50" t="s">
        <v>1032</v>
      </c>
      <c r="E97" s="182" t="s">
        <v>1043</v>
      </c>
      <c r="F97" s="182"/>
      <c r="G97" s="203"/>
      <c r="H97" s="26"/>
      <c r="I97" s="26" t="s">
        <v>655</v>
      </c>
    </row>
    <row r="98" spans="1:9" ht="11.25">
      <c r="A98" s="26"/>
      <c r="B98" s="6" t="s">
        <v>552</v>
      </c>
      <c r="C98" s="50"/>
      <c r="D98" s="50"/>
      <c r="E98" s="182" t="s">
        <v>552</v>
      </c>
      <c r="F98" s="182"/>
      <c r="G98" s="203"/>
      <c r="H98" s="26"/>
      <c r="I98" s="26" t="s">
        <v>306</v>
      </c>
    </row>
    <row r="99" spans="1:9" ht="11.25">
      <c r="A99" s="26"/>
      <c r="B99" s="7" t="s">
        <v>108</v>
      </c>
      <c r="C99" s="50"/>
      <c r="D99" s="50"/>
      <c r="E99" s="182" t="s">
        <v>108</v>
      </c>
      <c r="F99" s="182"/>
      <c r="G99" s="203"/>
      <c r="H99" s="26"/>
      <c r="I99" s="26" t="s">
        <v>306</v>
      </c>
    </row>
    <row r="100" spans="1:9" ht="11.25">
      <c r="A100" s="26"/>
      <c r="B100" s="8" t="s">
        <v>109</v>
      </c>
      <c r="C100" s="50"/>
      <c r="D100" s="50"/>
      <c r="E100" s="185" t="s">
        <v>109</v>
      </c>
      <c r="F100" s="185"/>
      <c r="G100" s="203"/>
      <c r="H100" s="26"/>
      <c r="I100" s="26" t="s">
        <v>306</v>
      </c>
    </row>
    <row r="101" spans="1:9" ht="11.25">
      <c r="A101" s="26"/>
      <c r="B101" s="251" t="s">
        <v>553</v>
      </c>
      <c r="C101" s="50" t="s">
        <v>976</v>
      </c>
      <c r="D101" s="50"/>
      <c r="E101" s="186" t="s">
        <v>553</v>
      </c>
      <c r="F101" s="186"/>
      <c r="G101" s="203"/>
      <c r="H101" s="26"/>
      <c r="I101" s="26" t="s">
        <v>654</v>
      </c>
    </row>
    <row r="102" spans="1:9" ht="11.25">
      <c r="A102" s="26"/>
      <c r="B102" s="252" t="s">
        <v>554</v>
      </c>
      <c r="C102" s="50" t="s">
        <v>1412</v>
      </c>
      <c r="D102" s="50"/>
      <c r="E102" s="253"/>
      <c r="F102" s="253"/>
      <c r="G102" s="203"/>
      <c r="H102" s="26"/>
      <c r="I102" s="26" t="s">
        <v>655</v>
      </c>
    </row>
    <row r="103" spans="1:9" ht="11.25">
      <c r="A103" s="26"/>
      <c r="B103" s="9" t="s">
        <v>110</v>
      </c>
      <c r="C103" s="50"/>
      <c r="D103" s="50"/>
      <c r="E103" s="27" t="s">
        <v>110</v>
      </c>
      <c r="F103" s="27"/>
      <c r="G103" s="203"/>
      <c r="H103" s="26"/>
      <c r="I103" s="26" t="s">
        <v>306</v>
      </c>
    </row>
    <row r="104" spans="1:9" ht="11.25">
      <c r="A104" s="26"/>
      <c r="B104" s="9" t="s">
        <v>111</v>
      </c>
      <c r="C104" s="50"/>
      <c r="D104" s="50"/>
      <c r="E104" s="27" t="s">
        <v>111</v>
      </c>
      <c r="F104" s="27"/>
      <c r="G104" s="203"/>
      <c r="H104" s="26"/>
      <c r="I104" s="26" t="s">
        <v>306</v>
      </c>
    </row>
    <row r="105" spans="1:9" ht="33.75">
      <c r="A105" s="26"/>
      <c r="B105" s="10" t="s">
        <v>555</v>
      </c>
      <c r="C105" s="50" t="s">
        <v>559</v>
      </c>
      <c r="D105" s="50" t="s">
        <v>1346</v>
      </c>
      <c r="E105" s="191" t="s">
        <v>1343</v>
      </c>
      <c r="F105" s="191"/>
      <c r="G105" s="203"/>
      <c r="H105" s="26"/>
      <c r="I105" s="26" t="s">
        <v>306</v>
      </c>
    </row>
    <row r="106" spans="1:9" ht="11.25">
      <c r="A106" s="26"/>
      <c r="B106" s="254" t="s">
        <v>556</v>
      </c>
      <c r="C106" s="50"/>
      <c r="D106" s="50"/>
      <c r="E106" s="184" t="s">
        <v>556</v>
      </c>
      <c r="F106" s="184"/>
      <c r="G106" s="203"/>
      <c r="H106" s="26"/>
      <c r="I106" s="26" t="s">
        <v>654</v>
      </c>
    </row>
    <row r="107" spans="1:9" ht="11.25">
      <c r="A107" s="26"/>
      <c r="B107" s="255" t="s">
        <v>557</v>
      </c>
      <c r="C107" s="50" t="s">
        <v>1413</v>
      </c>
      <c r="D107" s="50"/>
      <c r="E107" s="256" t="s">
        <v>557</v>
      </c>
      <c r="F107" s="256"/>
      <c r="G107" s="203"/>
      <c r="H107" s="26"/>
      <c r="I107" s="26" t="s">
        <v>655</v>
      </c>
    </row>
    <row r="108" spans="1:9" ht="11.25">
      <c r="A108" s="26"/>
      <c r="B108" s="11" t="s">
        <v>107</v>
      </c>
      <c r="C108" s="50"/>
      <c r="D108" s="50"/>
      <c r="E108" s="180" t="s">
        <v>107</v>
      </c>
      <c r="F108" s="180"/>
      <c r="G108" s="203"/>
      <c r="H108" s="26"/>
      <c r="I108" s="26" t="s">
        <v>306</v>
      </c>
    </row>
    <row r="109" spans="1:9" ht="11.25">
      <c r="A109" s="26"/>
      <c r="B109" s="12" t="s">
        <v>220</v>
      </c>
      <c r="C109" s="50"/>
      <c r="D109" s="50"/>
      <c r="E109" s="180" t="s">
        <v>220</v>
      </c>
      <c r="F109" s="180"/>
      <c r="G109" s="203"/>
      <c r="H109" s="26"/>
      <c r="I109" s="26" t="s">
        <v>306</v>
      </c>
    </row>
    <row r="110" spans="1:9" ht="11.25">
      <c r="A110" s="26"/>
      <c r="B110" s="12" t="s">
        <v>221</v>
      </c>
      <c r="C110" s="50"/>
      <c r="D110" s="50"/>
      <c r="E110" s="180" t="s">
        <v>221</v>
      </c>
      <c r="F110" s="180"/>
      <c r="G110" s="203"/>
      <c r="H110" s="26"/>
      <c r="I110" s="26" t="s">
        <v>306</v>
      </c>
    </row>
    <row r="111" spans="1:9" ht="11.25">
      <c r="A111" s="26"/>
      <c r="B111" s="11" t="s">
        <v>558</v>
      </c>
      <c r="C111" s="50"/>
      <c r="D111" s="50"/>
      <c r="E111" s="180" t="s">
        <v>558</v>
      </c>
      <c r="F111" s="180"/>
      <c r="G111" s="203"/>
      <c r="H111" s="26"/>
      <c r="I111" s="26" t="s">
        <v>306</v>
      </c>
    </row>
    <row r="112" spans="1:9" ht="33.75">
      <c r="A112" s="26"/>
      <c r="B112" s="13" t="s">
        <v>560</v>
      </c>
      <c r="C112" s="50"/>
      <c r="D112" s="417" t="s">
        <v>1548</v>
      </c>
      <c r="E112" s="191" t="s">
        <v>1044</v>
      </c>
      <c r="F112" s="191"/>
      <c r="G112" s="203"/>
      <c r="H112" s="26"/>
      <c r="I112" s="26" t="s">
        <v>306</v>
      </c>
    </row>
    <row r="113" spans="1:9" ht="22.5">
      <c r="A113" s="26"/>
      <c r="B113" s="257" t="s">
        <v>787</v>
      </c>
      <c r="C113" s="50" t="s">
        <v>1004</v>
      </c>
      <c r="D113" s="50"/>
      <c r="E113" s="256"/>
      <c r="F113" s="256"/>
      <c r="G113" s="203"/>
      <c r="H113" s="26"/>
      <c r="I113" s="26" t="s">
        <v>655</v>
      </c>
    </row>
    <row r="114" spans="1:9" ht="33.75">
      <c r="A114" s="201">
        <v>18</v>
      </c>
      <c r="B114" s="14" t="s">
        <v>894</v>
      </c>
      <c r="C114" s="50" t="s">
        <v>978</v>
      </c>
      <c r="D114" s="417" t="s">
        <v>1548</v>
      </c>
      <c r="E114" s="27" t="s">
        <v>1033</v>
      </c>
      <c r="F114" s="27"/>
      <c r="G114" s="203"/>
      <c r="H114" s="26"/>
      <c r="I114" s="26"/>
    </row>
    <row r="115" spans="1:9" s="58" customFormat="1" ht="33.75">
      <c r="A115" s="26">
        <v>19</v>
      </c>
      <c r="B115" s="15" t="s">
        <v>696</v>
      </c>
      <c r="C115" s="203" t="s">
        <v>539</v>
      </c>
      <c r="D115" s="417" t="s">
        <v>1548</v>
      </c>
      <c r="E115" s="173" t="s">
        <v>1034</v>
      </c>
      <c r="F115" s="173"/>
      <c r="G115" s="203" t="s">
        <v>364</v>
      </c>
      <c r="H115" s="201"/>
      <c r="I115" s="201"/>
    </row>
    <row r="116" spans="1:9" ht="11.25">
      <c r="A116" s="26">
        <v>39</v>
      </c>
      <c r="B116" s="14" t="s">
        <v>26</v>
      </c>
      <c r="C116" s="50"/>
      <c r="D116" s="50"/>
      <c r="E116" s="27" t="s">
        <v>26</v>
      </c>
      <c r="F116" s="27"/>
      <c r="G116" s="203"/>
      <c r="H116" s="26"/>
      <c r="I116" s="26"/>
    </row>
    <row r="117" spans="1:9" ht="11.25">
      <c r="A117" s="201">
        <v>40</v>
      </c>
      <c r="B117" s="16" t="s">
        <v>27</v>
      </c>
      <c r="C117" s="50"/>
      <c r="D117" s="50"/>
      <c r="E117" s="27" t="s">
        <v>27</v>
      </c>
      <c r="F117" s="27"/>
      <c r="G117" s="203"/>
      <c r="H117" s="26"/>
      <c r="I117" s="26"/>
    </row>
    <row r="118" spans="1:9" ht="11.25">
      <c r="A118" s="26">
        <v>41</v>
      </c>
      <c r="B118" s="17" t="s">
        <v>895</v>
      </c>
      <c r="C118" s="50" t="s">
        <v>934</v>
      </c>
      <c r="D118" s="50"/>
      <c r="E118" s="27" t="s">
        <v>895</v>
      </c>
      <c r="F118" s="27"/>
      <c r="G118" s="203"/>
      <c r="H118" s="26"/>
      <c r="I118" s="26"/>
    </row>
    <row r="119" spans="1:9" ht="11.25">
      <c r="A119" s="201">
        <v>42</v>
      </c>
      <c r="B119" s="17" t="s">
        <v>896</v>
      </c>
      <c r="C119" s="50"/>
      <c r="D119" s="50"/>
      <c r="E119" s="27" t="s">
        <v>896</v>
      </c>
      <c r="F119" s="27"/>
      <c r="G119" s="203"/>
      <c r="H119" s="26"/>
      <c r="I119" s="26"/>
    </row>
    <row r="120" spans="1:9" ht="11.25">
      <c r="A120" s="26">
        <v>43</v>
      </c>
      <c r="B120" s="16" t="s">
        <v>897</v>
      </c>
      <c r="C120" s="50"/>
      <c r="D120" s="50"/>
      <c r="E120" s="27" t="s">
        <v>897</v>
      </c>
      <c r="F120" s="27"/>
      <c r="G120" s="203"/>
      <c r="H120" s="26"/>
      <c r="I120" s="26"/>
    </row>
    <row r="121" spans="1:9" ht="11.25">
      <c r="A121" s="201">
        <v>44</v>
      </c>
      <c r="B121" s="16" t="s">
        <v>898</v>
      </c>
      <c r="C121" s="50"/>
      <c r="D121" s="50"/>
      <c r="E121" s="27" t="s">
        <v>898</v>
      </c>
      <c r="F121" s="27"/>
      <c r="G121" s="203"/>
      <c r="H121" s="26"/>
      <c r="I121" s="26"/>
    </row>
    <row r="122" spans="1:9" ht="11.25">
      <c r="A122" s="26">
        <v>45</v>
      </c>
      <c r="B122" s="243" t="s">
        <v>170</v>
      </c>
      <c r="C122" s="50" t="s">
        <v>935</v>
      </c>
      <c r="D122" s="50"/>
      <c r="E122" s="205"/>
      <c r="F122" s="205"/>
      <c r="G122" s="203"/>
      <c r="H122" s="26"/>
      <c r="I122" s="26"/>
    </row>
    <row r="123" spans="1:9" ht="11.25">
      <c r="A123" s="201">
        <v>46</v>
      </c>
      <c r="B123" s="17" t="s">
        <v>899</v>
      </c>
      <c r="C123" s="50"/>
      <c r="D123" s="50"/>
      <c r="E123" s="27" t="s">
        <v>899</v>
      </c>
      <c r="F123" s="27"/>
      <c r="G123" s="203"/>
      <c r="H123" s="26"/>
      <c r="I123" s="26"/>
    </row>
    <row r="124" spans="1:9" ht="11.25">
      <c r="A124" s="26">
        <v>47</v>
      </c>
      <c r="B124" s="16" t="s">
        <v>28</v>
      </c>
      <c r="C124" s="50"/>
      <c r="D124" s="50"/>
      <c r="E124" s="27" t="s">
        <v>28</v>
      </c>
      <c r="F124" s="27"/>
      <c r="G124" s="203"/>
      <c r="H124" s="26"/>
      <c r="I124" s="26"/>
    </row>
    <row r="125" spans="1:9" ht="11.25">
      <c r="A125" s="201">
        <v>48</v>
      </c>
      <c r="B125" s="14" t="s">
        <v>29</v>
      </c>
      <c r="C125" s="50"/>
      <c r="D125" s="50"/>
      <c r="E125" s="27" t="s">
        <v>29</v>
      </c>
      <c r="F125" s="27"/>
      <c r="G125" s="203"/>
      <c r="H125" s="26"/>
      <c r="I125" s="26"/>
    </row>
    <row r="126" spans="1:9" ht="33.75">
      <c r="A126" s="26">
        <v>31</v>
      </c>
      <c r="B126" s="18" t="s">
        <v>789</v>
      </c>
      <c r="C126" s="203" t="s">
        <v>881</v>
      </c>
      <c r="D126" s="417" t="s">
        <v>1548</v>
      </c>
      <c r="E126" s="27" t="s">
        <v>1036</v>
      </c>
      <c r="F126" s="27"/>
      <c r="G126" s="203"/>
      <c r="H126" s="26"/>
      <c r="I126" s="26"/>
    </row>
    <row r="127" spans="1:9" ht="33.75">
      <c r="A127" s="201">
        <v>32</v>
      </c>
      <c r="B127" s="19" t="s">
        <v>790</v>
      </c>
      <c r="C127" s="203" t="s">
        <v>967</v>
      </c>
      <c r="D127" s="417" t="s">
        <v>1548</v>
      </c>
      <c r="E127" s="27" t="s">
        <v>1037</v>
      </c>
      <c r="F127" s="27"/>
      <c r="G127" s="203"/>
      <c r="H127" s="26"/>
      <c r="I127" s="26"/>
    </row>
    <row r="128" spans="1:9" ht="33.75">
      <c r="A128" s="26">
        <v>33</v>
      </c>
      <c r="B128" s="19" t="s">
        <v>791</v>
      </c>
      <c r="C128" s="203" t="s">
        <v>967</v>
      </c>
      <c r="D128" s="417" t="s">
        <v>1548</v>
      </c>
      <c r="E128" s="27" t="s">
        <v>1038</v>
      </c>
      <c r="F128" s="27"/>
      <c r="G128" s="203"/>
      <c r="H128" s="26"/>
      <c r="I128" s="26"/>
    </row>
    <row r="129" spans="1:9" ht="33.75">
      <c r="A129" s="201">
        <v>36</v>
      </c>
      <c r="B129" s="18" t="s">
        <v>788</v>
      </c>
      <c r="C129" s="203" t="s">
        <v>967</v>
      </c>
      <c r="D129" s="417" t="s">
        <v>1548</v>
      </c>
      <c r="E129" s="27" t="s">
        <v>25</v>
      </c>
      <c r="F129" s="27"/>
      <c r="G129" s="203" t="s">
        <v>25</v>
      </c>
      <c r="H129" s="26"/>
      <c r="I129" s="26"/>
    </row>
    <row r="130" spans="1:9" ht="22.5">
      <c r="A130" s="26">
        <v>49</v>
      </c>
      <c r="B130" s="63" t="s">
        <v>245</v>
      </c>
      <c r="C130" s="50" t="s">
        <v>979</v>
      </c>
      <c r="D130" s="50"/>
      <c r="E130" s="205"/>
      <c r="F130" s="205"/>
      <c r="G130" s="203"/>
      <c r="H130" s="26" t="s">
        <v>614</v>
      </c>
      <c r="I130" s="26"/>
    </row>
    <row r="131" spans="1:9" s="58" customFormat="1" ht="33.75">
      <c r="A131" s="201">
        <v>50</v>
      </c>
      <c r="B131" s="20" t="s">
        <v>561</v>
      </c>
      <c r="C131" s="258" t="s">
        <v>1414</v>
      </c>
      <c r="D131" s="417" t="s">
        <v>1548</v>
      </c>
      <c r="E131" s="173" t="s">
        <v>6</v>
      </c>
      <c r="F131" s="173"/>
      <c r="G131" s="203" t="s">
        <v>6</v>
      </c>
      <c r="H131" s="201"/>
      <c r="I131" s="201"/>
    </row>
    <row r="132" spans="1:9" ht="11.25">
      <c r="A132" s="26"/>
      <c r="B132" s="259" t="s">
        <v>430</v>
      </c>
      <c r="C132" s="50"/>
      <c r="D132" s="50"/>
      <c r="E132" s="260"/>
      <c r="F132" s="260"/>
      <c r="G132" s="203"/>
      <c r="H132" s="26"/>
      <c r="I132" s="26"/>
    </row>
    <row r="133" spans="1:9" ht="11.25">
      <c r="A133" s="26">
        <v>51</v>
      </c>
      <c r="B133" s="261" t="s">
        <v>452</v>
      </c>
      <c r="C133" s="50"/>
      <c r="D133" s="50"/>
      <c r="E133" s="205"/>
      <c r="F133" s="205"/>
      <c r="G133" s="203"/>
      <c r="H133" s="26" t="s">
        <v>614</v>
      </c>
      <c r="I133" s="26"/>
    </row>
    <row r="134" spans="1:9" s="267" customFormat="1" ht="11.25">
      <c r="A134" s="262"/>
      <c r="B134" s="263" t="s">
        <v>3</v>
      </c>
      <c r="C134" s="264"/>
      <c r="D134" s="264"/>
      <c r="E134" s="265"/>
      <c r="F134" s="265"/>
      <c r="G134" s="266"/>
      <c r="H134" s="262"/>
      <c r="I134" s="262"/>
    </row>
    <row r="135" spans="1:9" s="267" customFormat="1" ht="11.25">
      <c r="A135" s="262"/>
      <c r="B135" s="263" t="s">
        <v>4</v>
      </c>
      <c r="C135" s="264"/>
      <c r="D135" s="264"/>
      <c r="E135" s="265"/>
      <c r="F135" s="265"/>
      <c r="G135" s="266"/>
      <c r="H135" s="262"/>
      <c r="I135" s="262"/>
    </row>
    <row r="136" spans="1:9" s="267" customFormat="1" ht="11.25">
      <c r="A136" s="262"/>
      <c r="B136" s="263" t="s">
        <v>5</v>
      </c>
      <c r="C136" s="264"/>
      <c r="D136" s="264"/>
      <c r="E136" s="265"/>
      <c r="F136" s="265"/>
      <c r="G136" s="266"/>
      <c r="H136" s="262"/>
      <c r="I136" s="262"/>
    </row>
    <row r="137" spans="1:9" s="267" customFormat="1" ht="11.25">
      <c r="A137" s="262"/>
      <c r="B137" s="263" t="s">
        <v>225</v>
      </c>
      <c r="C137" s="264"/>
      <c r="D137" s="264"/>
      <c r="E137" s="265"/>
      <c r="F137" s="265"/>
      <c r="G137" s="266"/>
      <c r="H137" s="262"/>
      <c r="I137" s="262"/>
    </row>
    <row r="138" spans="1:9" ht="22.5">
      <c r="A138" s="26">
        <v>52</v>
      </c>
      <c r="B138" s="268" t="s">
        <v>453</v>
      </c>
      <c r="C138" s="50" t="s">
        <v>900</v>
      </c>
      <c r="D138" s="50" t="s">
        <v>1051</v>
      </c>
      <c r="E138" s="27"/>
      <c r="F138" s="27"/>
      <c r="G138" s="203"/>
      <c r="H138" s="26"/>
      <c r="I138" s="26"/>
    </row>
    <row r="139" spans="1:9" ht="11.25">
      <c r="A139" s="26"/>
      <c r="B139" s="259" t="s">
        <v>431</v>
      </c>
      <c r="C139" s="50"/>
      <c r="D139" s="50"/>
      <c r="E139" s="260"/>
      <c r="F139" s="260"/>
      <c r="G139" s="203"/>
      <c r="H139" s="26"/>
      <c r="I139" s="26"/>
    </row>
    <row r="140" spans="1:9" ht="22.5">
      <c r="A140" s="26">
        <v>53</v>
      </c>
      <c r="B140" s="269" t="s">
        <v>373</v>
      </c>
      <c r="C140" s="50"/>
      <c r="D140" s="50"/>
      <c r="E140" s="205"/>
      <c r="F140" s="205"/>
      <c r="G140" s="203"/>
      <c r="H140" s="26" t="s">
        <v>614</v>
      </c>
      <c r="I140" s="26"/>
    </row>
    <row r="141" spans="1:9" ht="11.25">
      <c r="A141" s="26"/>
      <c r="B141" s="259" t="s">
        <v>431</v>
      </c>
      <c r="C141" s="50"/>
      <c r="D141" s="50"/>
      <c r="E141" s="260"/>
      <c r="F141" s="260"/>
      <c r="G141" s="203"/>
      <c r="H141" s="26"/>
      <c r="I141" s="26"/>
    </row>
    <row r="142" spans="1:9" ht="22.5">
      <c r="A142" s="26">
        <v>54</v>
      </c>
      <c r="B142" s="269" t="s">
        <v>374</v>
      </c>
      <c r="C142" s="50"/>
      <c r="D142" s="50"/>
      <c r="E142" s="205"/>
      <c r="F142" s="205"/>
      <c r="G142" s="203"/>
      <c r="H142" s="26" t="s">
        <v>614</v>
      </c>
      <c r="I142" s="26"/>
    </row>
    <row r="143" spans="1:9" s="58" customFormat="1" ht="11.25">
      <c r="A143" s="197"/>
      <c r="B143" s="198" t="s">
        <v>58</v>
      </c>
      <c r="C143" s="199"/>
      <c r="D143" s="199" t="s">
        <v>1039</v>
      </c>
      <c r="E143" s="200" t="s">
        <v>58</v>
      </c>
      <c r="F143" s="200"/>
      <c r="G143" s="199"/>
      <c r="H143" s="197"/>
      <c r="I143" s="197"/>
    </row>
    <row r="144" spans="1:9" ht="22.5">
      <c r="A144" s="26"/>
      <c r="B144" s="270" t="s">
        <v>45</v>
      </c>
      <c r="C144" s="50"/>
      <c r="D144" s="417" t="s">
        <v>1549</v>
      </c>
      <c r="E144" s="271" t="s">
        <v>1023</v>
      </c>
      <c r="F144" s="271"/>
      <c r="G144" s="50"/>
      <c r="H144" s="26"/>
      <c r="I144" s="26" t="s">
        <v>302</v>
      </c>
    </row>
    <row r="145" spans="1:9" ht="22.5">
      <c r="A145" s="26"/>
      <c r="B145" s="272" t="s">
        <v>350</v>
      </c>
      <c r="C145" s="50" t="s">
        <v>980</v>
      </c>
      <c r="D145" s="50"/>
      <c r="E145" s="27" t="s">
        <v>350</v>
      </c>
      <c r="F145" s="27"/>
      <c r="G145" s="50"/>
      <c r="H145" s="26"/>
      <c r="I145" s="26"/>
    </row>
    <row r="146" spans="1:9" ht="11.25">
      <c r="A146" s="26"/>
      <c r="B146" s="207" t="s">
        <v>32</v>
      </c>
      <c r="C146" s="50"/>
      <c r="D146" s="50"/>
      <c r="E146" s="27" t="s">
        <v>32</v>
      </c>
      <c r="F146" s="27"/>
      <c r="G146" s="50"/>
      <c r="H146" s="26"/>
      <c r="I146" s="26" t="s">
        <v>302</v>
      </c>
    </row>
    <row r="147" spans="1:9" ht="11.25">
      <c r="A147" s="26"/>
      <c r="B147" s="208" t="s">
        <v>33</v>
      </c>
      <c r="C147" s="50"/>
      <c r="D147" s="50"/>
      <c r="E147" s="27" t="s">
        <v>33</v>
      </c>
      <c r="F147" s="27"/>
      <c r="G147" s="50"/>
      <c r="H147" s="26"/>
      <c r="I147" s="26" t="s">
        <v>302</v>
      </c>
    </row>
    <row r="148" spans="1:9" ht="11.25">
      <c r="A148" s="26"/>
      <c r="B148" s="208" t="s">
        <v>34</v>
      </c>
      <c r="C148" s="50"/>
      <c r="D148" s="50"/>
      <c r="E148" s="27" t="s">
        <v>34</v>
      </c>
      <c r="F148" s="27"/>
      <c r="G148" s="50"/>
      <c r="H148" s="26"/>
      <c r="I148" s="26" t="s">
        <v>302</v>
      </c>
    </row>
    <row r="149" spans="1:9" ht="11.25">
      <c r="A149" s="26"/>
      <c r="B149" s="207" t="s">
        <v>35</v>
      </c>
      <c r="C149" s="50"/>
      <c r="D149" s="50"/>
      <c r="E149" s="27" t="s">
        <v>35</v>
      </c>
      <c r="F149" s="27"/>
      <c r="G149" s="50"/>
      <c r="H149" s="26"/>
      <c r="I149" s="26" t="s">
        <v>302</v>
      </c>
    </row>
    <row r="150" spans="1:9" ht="22.5">
      <c r="A150" s="26"/>
      <c r="B150" s="207" t="s">
        <v>160</v>
      </c>
      <c r="C150" s="50"/>
      <c r="D150" s="417" t="s">
        <v>1549</v>
      </c>
      <c r="E150" s="27" t="s">
        <v>1045</v>
      </c>
      <c r="F150" s="27"/>
      <c r="G150" s="50"/>
      <c r="H150" s="26"/>
      <c r="I150" s="26" t="s">
        <v>302</v>
      </c>
    </row>
    <row r="151" spans="1:9" ht="11.25">
      <c r="A151" s="26"/>
      <c r="B151" s="208" t="s">
        <v>36</v>
      </c>
      <c r="C151" s="50"/>
      <c r="D151" s="50"/>
      <c r="E151" s="27" t="s">
        <v>36</v>
      </c>
      <c r="F151" s="27"/>
      <c r="G151" s="50"/>
      <c r="H151" s="26"/>
      <c r="I151" s="26" t="s">
        <v>302</v>
      </c>
    </row>
    <row r="152" spans="1:9" ht="22.5">
      <c r="A152" s="26"/>
      <c r="B152" s="208" t="s">
        <v>37</v>
      </c>
      <c r="C152" s="50"/>
      <c r="D152" s="417" t="s">
        <v>1549</v>
      </c>
      <c r="E152" s="27" t="s">
        <v>1046</v>
      </c>
      <c r="F152" s="27"/>
      <c r="G152" s="50"/>
      <c r="H152" s="26"/>
      <c r="I152" s="26" t="s">
        <v>302</v>
      </c>
    </row>
    <row r="153" spans="1:9" ht="11.25">
      <c r="A153" s="26"/>
      <c r="B153" s="207" t="s">
        <v>39</v>
      </c>
      <c r="C153" s="50"/>
      <c r="D153" s="50"/>
      <c r="E153" s="27" t="s">
        <v>39</v>
      </c>
      <c r="F153" s="27"/>
      <c r="G153" s="50"/>
      <c r="H153" s="26"/>
      <c r="I153" s="26" t="s">
        <v>302</v>
      </c>
    </row>
    <row r="154" spans="1:9" ht="11.25">
      <c r="A154" s="26"/>
      <c r="B154" s="208" t="s">
        <v>40</v>
      </c>
      <c r="C154" s="50"/>
      <c r="D154" s="50"/>
      <c r="E154" s="27" t="s">
        <v>40</v>
      </c>
      <c r="F154" s="27"/>
      <c r="G154" s="50"/>
      <c r="H154" s="26"/>
      <c r="I154" s="26" t="s">
        <v>302</v>
      </c>
    </row>
    <row r="155" spans="1:9" ht="11.25">
      <c r="A155" s="26"/>
      <c r="B155" s="208" t="s">
        <v>41</v>
      </c>
      <c r="C155" s="50"/>
      <c r="D155" s="50"/>
      <c r="E155" s="27" t="s">
        <v>41</v>
      </c>
      <c r="F155" s="27"/>
      <c r="G155" s="50"/>
      <c r="H155" s="26"/>
      <c r="I155" s="26" t="s">
        <v>302</v>
      </c>
    </row>
    <row r="156" spans="1:9" ht="11.25">
      <c r="A156" s="26"/>
      <c r="B156" s="207" t="s">
        <v>42</v>
      </c>
      <c r="C156" s="50"/>
      <c r="D156" s="50"/>
      <c r="E156" s="27" t="s">
        <v>42</v>
      </c>
      <c r="F156" s="27"/>
      <c r="G156" s="50"/>
      <c r="H156" s="26"/>
      <c r="I156" s="26" t="s">
        <v>302</v>
      </c>
    </row>
    <row r="157" spans="1:9" ht="11.25">
      <c r="A157" s="26"/>
      <c r="B157" s="207" t="s">
        <v>44</v>
      </c>
      <c r="C157" s="50"/>
      <c r="D157" s="50"/>
      <c r="E157" s="27" t="s">
        <v>44</v>
      </c>
      <c r="F157" s="27"/>
      <c r="G157" s="50"/>
      <c r="H157" s="26"/>
      <c r="I157" s="26" t="s">
        <v>302</v>
      </c>
    </row>
    <row r="158" spans="1:9" ht="22.5">
      <c r="A158" s="26"/>
      <c r="B158" s="207" t="s">
        <v>467</v>
      </c>
      <c r="C158" s="50"/>
      <c r="D158" s="417" t="s">
        <v>1549</v>
      </c>
      <c r="E158" s="27" t="s">
        <v>43</v>
      </c>
      <c r="F158" s="27"/>
      <c r="G158" s="50"/>
      <c r="H158" s="26"/>
      <c r="I158" s="26" t="s">
        <v>302</v>
      </c>
    </row>
    <row r="159" spans="1:9" ht="11.25">
      <c r="A159" s="26"/>
      <c r="B159" s="273" t="s">
        <v>38</v>
      </c>
      <c r="C159" s="50"/>
      <c r="D159" s="50"/>
      <c r="E159" s="27" t="s">
        <v>38</v>
      </c>
      <c r="F159" s="27"/>
      <c r="G159" s="50"/>
      <c r="H159" s="26"/>
      <c r="I159" s="26" t="s">
        <v>302</v>
      </c>
    </row>
    <row r="160" spans="1:9" ht="22.5">
      <c r="A160" s="26"/>
      <c r="B160" s="274" t="s">
        <v>356</v>
      </c>
      <c r="C160" s="50" t="s">
        <v>1005</v>
      </c>
      <c r="D160" s="50"/>
      <c r="E160" s="96" t="s">
        <v>356</v>
      </c>
      <c r="F160" s="96"/>
      <c r="G160" s="50"/>
      <c r="H160" s="26"/>
      <c r="I160" s="26" t="s">
        <v>370</v>
      </c>
    </row>
    <row r="161" spans="1:9" ht="11.25">
      <c r="A161" s="26"/>
      <c r="B161" s="274" t="s">
        <v>357</v>
      </c>
      <c r="C161" s="50" t="s">
        <v>967</v>
      </c>
      <c r="D161" s="50"/>
      <c r="E161" s="96" t="s">
        <v>357</v>
      </c>
      <c r="F161" s="96"/>
      <c r="G161" s="50"/>
      <c r="H161" s="26"/>
      <c r="I161" s="26" t="s">
        <v>370</v>
      </c>
    </row>
    <row r="162" spans="1:9" ht="11.25">
      <c r="A162" s="26"/>
      <c r="B162" s="274" t="s">
        <v>358</v>
      </c>
      <c r="C162" s="50" t="s">
        <v>967</v>
      </c>
      <c r="D162" s="50"/>
      <c r="E162" s="96" t="s">
        <v>358</v>
      </c>
      <c r="F162" s="96"/>
      <c r="G162" s="50"/>
      <c r="H162" s="26"/>
      <c r="I162" s="26" t="s">
        <v>370</v>
      </c>
    </row>
    <row r="163" spans="1:9" ht="11.25">
      <c r="A163" s="26"/>
      <c r="B163" s="207" t="s">
        <v>48</v>
      </c>
      <c r="C163" s="50"/>
      <c r="D163" s="50"/>
      <c r="E163" s="27" t="s">
        <v>48</v>
      </c>
      <c r="F163" s="27"/>
      <c r="G163" s="50"/>
      <c r="H163" s="26"/>
      <c r="I163" s="26" t="s">
        <v>370</v>
      </c>
    </row>
    <row r="164" spans="1:9" ht="11.25">
      <c r="A164" s="26"/>
      <c r="B164" s="207" t="s">
        <v>359</v>
      </c>
      <c r="C164" s="50" t="s">
        <v>967</v>
      </c>
      <c r="D164" s="50"/>
      <c r="E164" s="27" t="s">
        <v>359</v>
      </c>
      <c r="F164" s="27"/>
      <c r="G164" s="50"/>
      <c r="H164" s="26"/>
      <c r="I164" s="26" t="s">
        <v>370</v>
      </c>
    </row>
    <row r="165" spans="1:9" ht="11.25">
      <c r="A165" s="26"/>
      <c r="B165" s="207" t="s">
        <v>360</v>
      </c>
      <c r="C165" s="50" t="s">
        <v>967</v>
      </c>
      <c r="D165" s="50"/>
      <c r="E165" s="27" t="s">
        <v>360</v>
      </c>
      <c r="F165" s="27"/>
      <c r="G165" s="50"/>
      <c r="H165" s="26"/>
      <c r="I165" s="26" t="s">
        <v>370</v>
      </c>
    </row>
    <row r="166" spans="1:9" ht="11.25">
      <c r="A166" s="26"/>
      <c r="B166" s="207" t="s">
        <v>361</v>
      </c>
      <c r="C166" s="50" t="s">
        <v>967</v>
      </c>
      <c r="D166" s="50"/>
      <c r="E166" s="27" t="s">
        <v>361</v>
      </c>
      <c r="F166" s="27"/>
      <c r="G166" s="50"/>
      <c r="H166" s="26"/>
      <c r="I166" s="26" t="s">
        <v>370</v>
      </c>
    </row>
    <row r="167" spans="1:9" ht="11.25">
      <c r="A167" s="26"/>
      <c r="B167" s="207" t="s">
        <v>362</v>
      </c>
      <c r="C167" s="50" t="s">
        <v>967</v>
      </c>
      <c r="D167" s="50"/>
      <c r="E167" s="27" t="s">
        <v>362</v>
      </c>
      <c r="F167" s="27"/>
      <c r="G167" s="50"/>
      <c r="H167" s="26"/>
      <c r="I167" s="26" t="s">
        <v>370</v>
      </c>
    </row>
    <row r="168" spans="1:9" ht="22.5">
      <c r="A168" s="26"/>
      <c r="B168" s="275" t="s">
        <v>1009</v>
      </c>
      <c r="C168" s="276" t="s">
        <v>1415</v>
      </c>
      <c r="D168" s="277"/>
      <c r="E168" s="27" t="s">
        <v>1009</v>
      </c>
      <c r="F168" s="27"/>
      <c r="G168" s="50"/>
      <c r="H168" s="26"/>
      <c r="I168" s="26" t="s">
        <v>370</v>
      </c>
    </row>
    <row r="169" spans="1:9" s="58" customFormat="1" ht="11.25">
      <c r="A169" s="197"/>
      <c r="B169" s="198" t="s">
        <v>386</v>
      </c>
      <c r="C169" s="199"/>
      <c r="D169" s="199" t="s">
        <v>1039</v>
      </c>
      <c r="E169" s="200" t="s">
        <v>386</v>
      </c>
      <c r="F169" s="200"/>
      <c r="G169" s="199"/>
      <c r="H169" s="197"/>
      <c r="I169" s="197"/>
    </row>
    <row r="170" spans="1:9" ht="22.5">
      <c r="A170" s="26"/>
      <c r="B170" s="278" t="s">
        <v>906</v>
      </c>
      <c r="C170" s="50" t="s">
        <v>793</v>
      </c>
      <c r="D170" s="417" t="s">
        <v>1550</v>
      </c>
      <c r="E170" s="27" t="s">
        <v>1023</v>
      </c>
      <c r="F170" s="27"/>
      <c r="G170" s="50"/>
      <c r="H170" s="26"/>
      <c r="I170" s="26" t="s">
        <v>302</v>
      </c>
    </row>
    <row r="171" spans="1:9" s="58" customFormat="1" ht="11.25">
      <c r="A171" s="197"/>
      <c r="B171" s="198" t="s">
        <v>224</v>
      </c>
      <c r="C171" s="199"/>
      <c r="D171" s="199" t="s">
        <v>1039</v>
      </c>
      <c r="E171" s="200" t="s">
        <v>224</v>
      </c>
      <c r="F171" s="200"/>
      <c r="G171" s="199"/>
      <c r="H171" s="197"/>
      <c r="I171" s="197"/>
    </row>
    <row r="172" spans="1:9" s="58" customFormat="1" ht="22.5">
      <c r="A172" s="26"/>
      <c r="B172" s="278" t="s">
        <v>905</v>
      </c>
      <c r="C172" s="50" t="s">
        <v>907</v>
      </c>
      <c r="D172" s="417" t="s">
        <v>1551</v>
      </c>
      <c r="E172" s="27" t="s">
        <v>1023</v>
      </c>
      <c r="F172" s="27"/>
      <c r="G172" s="50"/>
      <c r="H172" s="26"/>
      <c r="I172" s="26" t="s">
        <v>302</v>
      </c>
    </row>
    <row r="173" spans="1:9" ht="22.5">
      <c r="A173" s="26">
        <v>1</v>
      </c>
      <c r="B173" s="204" t="s">
        <v>569</v>
      </c>
      <c r="C173" s="203" t="s">
        <v>539</v>
      </c>
      <c r="D173" s="417" t="s">
        <v>1551</v>
      </c>
      <c r="E173" s="27" t="s">
        <v>1035</v>
      </c>
      <c r="F173" s="27"/>
      <c r="G173" s="203" t="s">
        <v>375</v>
      </c>
      <c r="H173" s="26"/>
      <c r="I173" s="26"/>
    </row>
    <row r="174" spans="1:9" ht="22.5">
      <c r="A174" s="26" t="s">
        <v>543</v>
      </c>
      <c r="B174" s="207" t="s">
        <v>901</v>
      </c>
      <c r="C174" s="50" t="s">
        <v>786</v>
      </c>
      <c r="D174" s="417" t="s">
        <v>1551</v>
      </c>
      <c r="E174" s="27" t="s">
        <v>13</v>
      </c>
      <c r="F174" s="27"/>
      <c r="G174" s="203"/>
      <c r="H174" s="26"/>
      <c r="I174" s="26" t="s">
        <v>306</v>
      </c>
    </row>
    <row r="175" spans="1:9" ht="22.5">
      <c r="A175" s="26" t="s">
        <v>544</v>
      </c>
      <c r="B175" s="208" t="s">
        <v>902</v>
      </c>
      <c r="C175" s="50" t="s">
        <v>967</v>
      </c>
      <c r="D175" s="417" t="s">
        <v>1551</v>
      </c>
      <c r="E175" s="27" t="s">
        <v>1040</v>
      </c>
      <c r="F175" s="27"/>
      <c r="G175" s="203"/>
      <c r="H175" s="26"/>
      <c r="I175" s="26" t="s">
        <v>306</v>
      </c>
    </row>
    <row r="176" spans="1:9" ht="56.25">
      <c r="A176" s="26"/>
      <c r="B176" s="279" t="s">
        <v>903</v>
      </c>
      <c r="C176" s="50" t="s">
        <v>981</v>
      </c>
      <c r="D176" s="417" t="s">
        <v>1551</v>
      </c>
      <c r="E176" s="179" t="s">
        <v>1047</v>
      </c>
      <c r="F176" s="179"/>
      <c r="G176" s="50"/>
      <c r="H176" s="26"/>
      <c r="I176" s="26"/>
    </row>
    <row r="177" spans="1:9" ht="22.5">
      <c r="A177" s="26"/>
      <c r="B177" s="279" t="s">
        <v>936</v>
      </c>
      <c r="C177" s="50" t="s">
        <v>982</v>
      </c>
      <c r="D177" s="417" t="s">
        <v>1551</v>
      </c>
      <c r="E177" s="179" t="s">
        <v>1048</v>
      </c>
      <c r="F177" s="179"/>
      <c r="G177" s="50"/>
      <c r="H177" s="26"/>
      <c r="I177" s="26"/>
    </row>
    <row r="178" spans="1:9" ht="22.5">
      <c r="A178" s="26"/>
      <c r="B178" s="235" t="s">
        <v>904</v>
      </c>
      <c r="C178" s="50" t="s">
        <v>794</v>
      </c>
      <c r="D178" s="417" t="s">
        <v>1551</v>
      </c>
      <c r="E178" s="173" t="s">
        <v>1049</v>
      </c>
      <c r="F178" s="173"/>
      <c r="G178" s="203"/>
      <c r="H178" s="26"/>
      <c r="I178" s="26" t="s">
        <v>352</v>
      </c>
    </row>
    <row r="179" spans="1:9" ht="45">
      <c r="A179" s="26"/>
      <c r="B179" s="280" t="s">
        <v>570</v>
      </c>
      <c r="C179" s="281" t="s">
        <v>1006</v>
      </c>
      <c r="D179" s="281"/>
      <c r="E179" s="195" t="s">
        <v>570</v>
      </c>
      <c r="F179" s="195"/>
      <c r="G179" s="50"/>
      <c r="H179" s="26"/>
      <c r="I179" s="26" t="s">
        <v>306</v>
      </c>
    </row>
    <row r="180" spans="1:9" ht="22.5">
      <c r="A180" s="26">
        <v>45</v>
      </c>
      <c r="B180" s="282" t="s">
        <v>717</v>
      </c>
      <c r="C180" s="50" t="s">
        <v>983</v>
      </c>
      <c r="D180" s="50"/>
      <c r="E180" s="179" t="s">
        <v>717</v>
      </c>
      <c r="F180" s="179"/>
      <c r="G180" s="50" t="s">
        <v>170</v>
      </c>
      <c r="H180" s="26"/>
      <c r="I180" s="26"/>
    </row>
    <row r="181" spans="1:9" ht="11.25">
      <c r="A181" s="26"/>
      <c r="B181" s="283" t="s">
        <v>700</v>
      </c>
      <c r="C181" s="50"/>
      <c r="D181" s="50"/>
      <c r="E181" s="284"/>
      <c r="F181" s="284"/>
      <c r="G181" s="50"/>
      <c r="H181" s="26"/>
      <c r="I181" s="26" t="s">
        <v>352</v>
      </c>
    </row>
    <row r="182" spans="1:9" ht="11.25">
      <c r="A182" s="26"/>
      <c r="B182" s="283" t="s">
        <v>571</v>
      </c>
      <c r="C182" s="50"/>
      <c r="D182" s="50"/>
      <c r="E182" s="284"/>
      <c r="F182" s="284"/>
      <c r="G182" s="50"/>
      <c r="H182" s="26"/>
      <c r="I182" s="26"/>
    </row>
    <row r="183" spans="1:9" ht="22.5">
      <c r="A183" s="201">
        <v>36</v>
      </c>
      <c r="B183" s="18" t="s">
        <v>795</v>
      </c>
      <c r="C183" s="203" t="s">
        <v>796</v>
      </c>
      <c r="D183" s="417" t="s">
        <v>1551</v>
      </c>
      <c r="E183" s="27" t="s">
        <v>25</v>
      </c>
      <c r="F183" s="27"/>
      <c r="G183" s="203" t="s">
        <v>25</v>
      </c>
      <c r="H183" s="26"/>
      <c r="I183" s="26"/>
    </row>
    <row r="184" spans="1:9" s="58" customFormat="1" ht="11.25">
      <c r="A184" s="197"/>
      <c r="B184" s="198" t="s">
        <v>572</v>
      </c>
      <c r="C184" s="199"/>
      <c r="D184" s="199"/>
      <c r="E184" s="285"/>
      <c r="F184" s="285"/>
      <c r="G184" s="199"/>
      <c r="H184" s="197"/>
      <c r="I184" s="197"/>
    </row>
    <row r="185" spans="1:9" ht="11.25">
      <c r="A185" s="26"/>
      <c r="B185" s="286"/>
      <c r="C185" s="50"/>
      <c r="D185" s="203" t="s">
        <v>1039</v>
      </c>
      <c r="E185" s="175" t="s">
        <v>725</v>
      </c>
      <c r="F185" s="175"/>
      <c r="G185" s="50"/>
      <c r="H185" s="26"/>
      <c r="I185" s="26"/>
    </row>
    <row r="186" spans="1:9" ht="11.25">
      <c r="A186" s="26"/>
      <c r="B186" s="286"/>
      <c r="C186" s="50"/>
      <c r="D186" s="203"/>
      <c r="E186" s="175" t="s">
        <v>1023</v>
      </c>
      <c r="F186" s="175"/>
      <c r="G186" s="50"/>
      <c r="H186" s="26"/>
      <c r="I186" s="26"/>
    </row>
    <row r="187" spans="1:9" ht="33.75">
      <c r="A187" s="26"/>
      <c r="B187" s="286" t="s">
        <v>1348</v>
      </c>
      <c r="C187" s="50" t="s">
        <v>802</v>
      </c>
      <c r="D187" s="203" t="s">
        <v>1347</v>
      </c>
      <c r="E187" s="175" t="s">
        <v>1348</v>
      </c>
      <c r="F187" s="175"/>
      <c r="G187" s="50"/>
      <c r="H187" s="26"/>
      <c r="I187" s="26" t="s">
        <v>657</v>
      </c>
    </row>
    <row r="188" spans="1:9" ht="22.5">
      <c r="A188" s="26" t="s">
        <v>585</v>
      </c>
      <c r="B188" s="287" t="s">
        <v>574</v>
      </c>
      <c r="C188" s="50" t="s">
        <v>967</v>
      </c>
      <c r="D188" s="203" t="s">
        <v>1347</v>
      </c>
      <c r="E188" s="175" t="s">
        <v>134</v>
      </c>
      <c r="F188" s="175"/>
      <c r="G188" s="50"/>
      <c r="H188" s="26"/>
      <c r="I188" s="26" t="s">
        <v>657</v>
      </c>
    </row>
    <row r="189" spans="1:9" ht="22.5">
      <c r="A189" s="26"/>
      <c r="B189" s="287" t="s">
        <v>575</v>
      </c>
      <c r="C189" s="50" t="s">
        <v>967</v>
      </c>
      <c r="D189" s="203" t="s">
        <v>1347</v>
      </c>
      <c r="E189" s="175" t="s">
        <v>79</v>
      </c>
      <c r="F189" s="175"/>
      <c r="G189" s="50"/>
      <c r="H189" s="26"/>
      <c r="I189" s="26" t="s">
        <v>657</v>
      </c>
    </row>
    <row r="190" spans="1:9" ht="22.5">
      <c r="A190" s="26"/>
      <c r="B190" s="286" t="s">
        <v>576</v>
      </c>
      <c r="C190" s="50" t="s">
        <v>967</v>
      </c>
      <c r="D190" s="203" t="s">
        <v>1347</v>
      </c>
      <c r="E190" s="175" t="s">
        <v>156</v>
      </c>
      <c r="F190" s="175"/>
      <c r="G190" s="50"/>
      <c r="H190" s="26"/>
      <c r="I190" s="26" t="s">
        <v>657</v>
      </c>
    </row>
    <row r="191" spans="1:9" s="58" customFormat="1" ht="11.25">
      <c r="A191" s="197"/>
      <c r="B191" s="198" t="s">
        <v>504</v>
      </c>
      <c r="C191" s="199"/>
      <c r="D191" s="199"/>
      <c r="E191" s="285"/>
      <c r="F191" s="285"/>
      <c r="G191" s="199"/>
      <c r="H191" s="197"/>
      <c r="I191" s="197"/>
    </row>
    <row r="192" spans="1:9" ht="11.25">
      <c r="A192" s="26"/>
      <c r="B192" s="288"/>
      <c r="C192" s="50"/>
      <c r="D192" s="203" t="s">
        <v>1039</v>
      </c>
      <c r="E192" s="176" t="s">
        <v>727</v>
      </c>
      <c r="F192" s="176"/>
      <c r="G192" s="50"/>
      <c r="H192" s="26"/>
      <c r="I192" s="26"/>
    </row>
    <row r="193" spans="1:9" ht="11.25">
      <c r="A193" s="26"/>
      <c r="B193" s="288"/>
      <c r="C193" s="50"/>
      <c r="D193" s="203"/>
      <c r="E193" s="176" t="s">
        <v>1023</v>
      </c>
      <c r="F193" s="176"/>
      <c r="G193" s="50"/>
      <c r="H193" s="26"/>
      <c r="I193" s="26"/>
    </row>
    <row r="194" spans="1:9" ht="11.25">
      <c r="A194" s="26"/>
      <c r="B194" s="288" t="s">
        <v>577</v>
      </c>
      <c r="C194" s="50" t="s">
        <v>967</v>
      </c>
      <c r="D194" s="203" t="s">
        <v>1349</v>
      </c>
      <c r="E194" s="176"/>
      <c r="F194" s="176"/>
      <c r="G194" s="50"/>
      <c r="H194" s="26"/>
      <c r="I194" s="26" t="s">
        <v>657</v>
      </c>
    </row>
    <row r="195" spans="1:9" ht="11.25">
      <c r="A195" s="26" t="s">
        <v>586</v>
      </c>
      <c r="B195" s="289" t="s">
        <v>578</v>
      </c>
      <c r="C195" s="50" t="s">
        <v>967</v>
      </c>
      <c r="D195" s="203"/>
      <c r="E195" s="175" t="s">
        <v>134</v>
      </c>
      <c r="F195" s="176"/>
      <c r="G195" s="50"/>
      <c r="H195" s="26"/>
      <c r="I195" s="26" t="s">
        <v>657</v>
      </c>
    </row>
    <row r="196" spans="1:9" ht="11.25">
      <c r="A196" s="26"/>
      <c r="B196" s="289" t="s">
        <v>579</v>
      </c>
      <c r="C196" s="50" t="s">
        <v>967</v>
      </c>
      <c r="D196" s="203"/>
      <c r="E196" s="175" t="s">
        <v>156</v>
      </c>
      <c r="F196" s="176"/>
      <c r="G196" s="50"/>
      <c r="H196" s="26"/>
      <c r="I196" s="26" t="s">
        <v>657</v>
      </c>
    </row>
    <row r="197" spans="1:9" ht="11.25">
      <c r="A197" s="26"/>
      <c r="B197" s="288" t="s">
        <v>505</v>
      </c>
      <c r="C197" s="50" t="s">
        <v>967</v>
      </c>
      <c r="D197" s="203"/>
      <c r="E197" s="175" t="s">
        <v>79</v>
      </c>
      <c r="F197" s="176"/>
      <c r="G197" s="50"/>
      <c r="H197" s="26"/>
      <c r="I197" s="26" t="s">
        <v>657</v>
      </c>
    </row>
    <row r="198" spans="1:9" ht="11.25">
      <c r="A198" s="26"/>
      <c r="B198" s="288"/>
      <c r="C198" s="50"/>
      <c r="D198" s="203" t="s">
        <v>1039</v>
      </c>
      <c r="E198" s="176" t="s">
        <v>580</v>
      </c>
      <c r="F198" s="176"/>
      <c r="G198" s="50"/>
      <c r="H198" s="26"/>
      <c r="I198" s="26"/>
    </row>
    <row r="199" spans="1:9" ht="11.25">
      <c r="A199" s="26"/>
      <c r="B199" s="288" t="s">
        <v>580</v>
      </c>
      <c r="C199" s="50" t="s">
        <v>984</v>
      </c>
      <c r="D199" s="50"/>
      <c r="E199" s="176" t="s">
        <v>1023</v>
      </c>
      <c r="F199" s="176"/>
      <c r="G199" s="50"/>
      <c r="H199" s="26"/>
      <c r="I199" s="26" t="s">
        <v>295</v>
      </c>
    </row>
    <row r="200" spans="1:9" ht="22.5">
      <c r="A200" s="26"/>
      <c r="B200" s="289" t="s">
        <v>800</v>
      </c>
      <c r="C200" s="50"/>
      <c r="D200" s="50"/>
      <c r="E200" s="176" t="s">
        <v>800</v>
      </c>
      <c r="F200" s="176"/>
      <c r="G200" s="50" t="s">
        <v>797</v>
      </c>
      <c r="H200" s="26"/>
      <c r="I200" s="26" t="s">
        <v>295</v>
      </c>
    </row>
    <row r="201" spans="1:9" ht="11.25">
      <c r="A201" s="26"/>
      <c r="B201" s="290" t="s">
        <v>581</v>
      </c>
      <c r="C201" s="50"/>
      <c r="D201" s="50"/>
      <c r="E201" s="176" t="s">
        <v>581</v>
      </c>
      <c r="F201" s="176"/>
      <c r="G201" s="50"/>
      <c r="H201" s="26"/>
      <c r="I201" s="26" t="s">
        <v>295</v>
      </c>
    </row>
    <row r="202" spans="1:9" ht="22.5">
      <c r="A202" s="26"/>
      <c r="B202" s="289" t="s">
        <v>801</v>
      </c>
      <c r="C202" s="50"/>
      <c r="D202" s="50"/>
      <c r="E202" s="176" t="s">
        <v>801</v>
      </c>
      <c r="F202" s="176"/>
      <c r="G202" s="50" t="s">
        <v>798</v>
      </c>
      <c r="H202" s="26"/>
      <c r="I202" s="26" t="s">
        <v>295</v>
      </c>
    </row>
    <row r="203" spans="1:9" ht="22.5">
      <c r="A203" s="26"/>
      <c r="B203" s="290" t="s">
        <v>1022</v>
      </c>
      <c r="C203" s="50"/>
      <c r="D203" s="50"/>
      <c r="E203" s="176" t="s">
        <v>1022</v>
      </c>
      <c r="F203" s="176"/>
      <c r="G203" s="50" t="s">
        <v>799</v>
      </c>
      <c r="H203" s="26"/>
      <c r="I203" s="26" t="s">
        <v>295</v>
      </c>
    </row>
    <row r="204" spans="1:9" ht="11.25">
      <c r="A204" s="26"/>
      <c r="B204" s="290"/>
      <c r="C204" s="50"/>
      <c r="D204" s="50" t="s">
        <v>1039</v>
      </c>
      <c r="E204" s="176" t="s">
        <v>508</v>
      </c>
      <c r="F204" s="176"/>
      <c r="G204" s="50"/>
      <c r="H204" s="26"/>
      <c r="I204" s="26"/>
    </row>
    <row r="205" spans="1:9" ht="11.25">
      <c r="A205" s="26"/>
      <c r="B205" s="291" t="s">
        <v>508</v>
      </c>
      <c r="C205" s="50" t="s">
        <v>985</v>
      </c>
      <c r="D205" s="50"/>
      <c r="E205" s="176" t="s">
        <v>1023</v>
      </c>
      <c r="F205" s="176"/>
      <c r="G205" s="50"/>
      <c r="H205" s="26"/>
      <c r="I205" s="26" t="s">
        <v>295</v>
      </c>
    </row>
    <row r="206" spans="1:9" ht="11.25">
      <c r="A206" s="26"/>
      <c r="B206" s="292" t="s">
        <v>937</v>
      </c>
      <c r="C206" s="50"/>
      <c r="D206" s="50" t="s">
        <v>1039</v>
      </c>
      <c r="E206" s="177" t="s">
        <v>729</v>
      </c>
      <c r="F206" s="177"/>
      <c r="G206" s="50"/>
      <c r="H206" s="26"/>
      <c r="I206" s="26"/>
    </row>
    <row r="207" spans="1:9" ht="11.25">
      <c r="A207" s="26"/>
      <c r="B207" s="293" t="s">
        <v>448</v>
      </c>
      <c r="C207" s="50"/>
      <c r="D207" s="50"/>
      <c r="E207" s="177" t="s">
        <v>1023</v>
      </c>
      <c r="F207" s="177"/>
      <c r="G207" s="50"/>
      <c r="H207" s="26"/>
      <c r="I207" s="26" t="s">
        <v>450</v>
      </c>
    </row>
    <row r="208" spans="1:9" ht="11.25">
      <c r="A208" s="26"/>
      <c r="B208" s="294" t="s">
        <v>124</v>
      </c>
      <c r="C208" s="50"/>
      <c r="D208" s="50"/>
      <c r="E208" s="177" t="s">
        <v>124</v>
      </c>
      <c r="F208" s="177"/>
      <c r="G208" s="50"/>
      <c r="H208" s="26"/>
      <c r="I208" s="26" t="s">
        <v>450</v>
      </c>
    </row>
    <row r="209" spans="1:9" ht="11.25">
      <c r="A209" s="26"/>
      <c r="B209" s="295" t="s">
        <v>126</v>
      </c>
      <c r="C209" s="50"/>
      <c r="D209" s="50"/>
      <c r="E209" s="177" t="s">
        <v>126</v>
      </c>
      <c r="F209" s="177"/>
      <c r="G209" s="50"/>
      <c r="H209" s="26"/>
      <c r="I209" s="26" t="s">
        <v>450</v>
      </c>
    </row>
    <row r="210" spans="1:9" ht="11.25">
      <c r="A210" s="26"/>
      <c r="B210" s="295" t="s">
        <v>202</v>
      </c>
      <c r="C210" s="50"/>
      <c r="D210" s="50"/>
      <c r="E210" s="177" t="s">
        <v>202</v>
      </c>
      <c r="F210" s="177"/>
      <c r="G210" s="50"/>
      <c r="H210" s="26"/>
      <c r="I210" s="26" t="s">
        <v>450</v>
      </c>
    </row>
    <row r="211" spans="1:9" ht="11.25">
      <c r="A211" s="26"/>
      <c r="B211" s="295" t="s">
        <v>203</v>
      </c>
      <c r="C211" s="50"/>
      <c r="D211" s="50"/>
      <c r="E211" s="177" t="s">
        <v>203</v>
      </c>
      <c r="F211" s="177"/>
      <c r="G211" s="50"/>
      <c r="H211" s="26"/>
      <c r="I211" s="26" t="s">
        <v>450</v>
      </c>
    </row>
    <row r="212" spans="1:9" ht="11.25">
      <c r="A212" s="26"/>
      <c r="B212" s="295" t="s">
        <v>204</v>
      </c>
      <c r="C212" s="50"/>
      <c r="D212" s="50"/>
      <c r="E212" s="177" t="s">
        <v>204</v>
      </c>
      <c r="F212" s="177"/>
      <c r="G212" s="50"/>
      <c r="H212" s="26"/>
      <c r="I212" s="26" t="s">
        <v>450</v>
      </c>
    </row>
    <row r="213" spans="1:9" ht="11.25">
      <c r="A213" s="26"/>
      <c r="B213" s="294" t="s">
        <v>125</v>
      </c>
      <c r="C213" s="50"/>
      <c r="D213" s="50"/>
      <c r="E213" s="177" t="s">
        <v>125</v>
      </c>
      <c r="F213" s="177"/>
      <c r="G213" s="50"/>
      <c r="H213" s="26"/>
      <c r="I213" s="26" t="s">
        <v>450</v>
      </c>
    </row>
    <row r="214" spans="1:9" ht="11.25">
      <c r="A214" s="26"/>
      <c r="B214" s="295" t="s">
        <v>126</v>
      </c>
      <c r="C214" s="50"/>
      <c r="D214" s="50"/>
      <c r="E214" s="177" t="s">
        <v>126</v>
      </c>
      <c r="F214" s="177"/>
      <c r="G214" s="50"/>
      <c r="H214" s="26"/>
      <c r="I214" s="26" t="s">
        <v>450</v>
      </c>
    </row>
    <row r="215" spans="1:9" ht="11.25">
      <c r="A215" s="26"/>
      <c r="B215" s="295" t="s">
        <v>127</v>
      </c>
      <c r="C215" s="50"/>
      <c r="D215" s="50"/>
      <c r="E215" s="177" t="s">
        <v>127</v>
      </c>
      <c r="F215" s="177"/>
      <c r="G215" s="50"/>
      <c r="H215" s="26"/>
      <c r="I215" s="26" t="s">
        <v>450</v>
      </c>
    </row>
    <row r="216" spans="1:9" ht="11.25">
      <c r="A216" s="26"/>
      <c r="B216" s="295" t="s">
        <v>6</v>
      </c>
      <c r="C216" s="50"/>
      <c r="D216" s="50"/>
      <c r="E216" s="177" t="s">
        <v>6</v>
      </c>
      <c r="F216" s="177"/>
      <c r="G216" s="50"/>
      <c r="H216" s="26"/>
      <c r="I216" s="26" t="s">
        <v>450</v>
      </c>
    </row>
    <row r="217" spans="1:9" ht="11.25">
      <c r="A217" s="26"/>
      <c r="B217" s="295" t="s">
        <v>205</v>
      </c>
      <c r="C217" s="50"/>
      <c r="D217" s="50"/>
      <c r="E217" s="177" t="s">
        <v>205</v>
      </c>
      <c r="F217" s="177"/>
      <c r="G217" s="50"/>
      <c r="H217" s="26"/>
      <c r="I217" s="26" t="s">
        <v>450</v>
      </c>
    </row>
    <row r="218" spans="1:9" ht="11.25">
      <c r="A218" s="26"/>
      <c r="B218" s="294" t="s">
        <v>128</v>
      </c>
      <c r="C218" s="50"/>
      <c r="D218" s="50"/>
      <c r="E218" s="177" t="s">
        <v>128</v>
      </c>
      <c r="F218" s="177"/>
      <c r="G218" s="50"/>
      <c r="H218" s="26"/>
      <c r="I218" s="26" t="s">
        <v>450</v>
      </c>
    </row>
    <row r="219" spans="1:9" ht="11.25">
      <c r="A219" s="26"/>
      <c r="B219" s="294" t="s">
        <v>133</v>
      </c>
      <c r="C219" s="50"/>
      <c r="D219" s="50"/>
      <c r="E219" s="177" t="s">
        <v>133</v>
      </c>
      <c r="F219" s="177"/>
      <c r="G219" s="50"/>
      <c r="H219" s="26"/>
      <c r="I219" s="26" t="s">
        <v>450</v>
      </c>
    </row>
    <row r="220" spans="1:9" ht="11.25">
      <c r="A220" s="26"/>
      <c r="B220" s="294" t="s">
        <v>129</v>
      </c>
      <c r="C220" s="50"/>
      <c r="D220" s="50"/>
      <c r="E220" s="177" t="s">
        <v>129</v>
      </c>
      <c r="F220" s="177"/>
      <c r="G220" s="50"/>
      <c r="H220" s="26"/>
      <c r="I220" s="26" t="s">
        <v>450</v>
      </c>
    </row>
    <row r="221" spans="1:9" ht="11.25">
      <c r="A221" s="26"/>
      <c r="B221" s="294" t="s">
        <v>130</v>
      </c>
      <c r="C221" s="50"/>
      <c r="D221" s="50"/>
      <c r="E221" s="177" t="s">
        <v>130</v>
      </c>
      <c r="F221" s="177"/>
      <c r="G221" s="50"/>
      <c r="H221" s="26"/>
      <c r="I221" s="26" t="s">
        <v>450</v>
      </c>
    </row>
    <row r="222" spans="1:9" ht="11.25">
      <c r="A222" s="26"/>
      <c r="B222" s="295" t="s">
        <v>126</v>
      </c>
      <c r="C222" s="50"/>
      <c r="D222" s="50"/>
      <c r="E222" s="177" t="s">
        <v>126</v>
      </c>
      <c r="F222" s="177"/>
      <c r="G222" s="50"/>
      <c r="H222" s="26"/>
      <c r="I222" s="26" t="s">
        <v>450</v>
      </c>
    </row>
    <row r="223" spans="1:9" ht="11.25">
      <c r="A223" s="26"/>
      <c r="B223" s="295" t="s">
        <v>131</v>
      </c>
      <c r="C223" s="50"/>
      <c r="D223" s="50"/>
      <c r="E223" s="177" t="s">
        <v>131</v>
      </c>
      <c r="F223" s="177"/>
      <c r="G223" s="50"/>
      <c r="H223" s="26"/>
      <c r="I223" s="26" t="s">
        <v>450</v>
      </c>
    </row>
    <row r="224" spans="1:9" ht="11.25">
      <c r="A224" s="26"/>
      <c r="B224" s="295" t="s">
        <v>481</v>
      </c>
      <c r="C224" s="50"/>
      <c r="D224" s="50"/>
      <c r="E224" s="177" t="s">
        <v>481</v>
      </c>
      <c r="F224" s="177"/>
      <c r="G224" s="50"/>
      <c r="H224" s="26"/>
      <c r="I224" s="26" t="s">
        <v>450</v>
      </c>
    </row>
    <row r="225" spans="1:9" ht="11.25">
      <c r="A225" s="26"/>
      <c r="B225" s="294" t="s">
        <v>120</v>
      </c>
      <c r="C225" s="50"/>
      <c r="D225" s="50"/>
      <c r="E225" s="177" t="s">
        <v>120</v>
      </c>
      <c r="F225" s="177"/>
      <c r="G225" s="50"/>
      <c r="H225" s="26"/>
      <c r="I225" s="26" t="s">
        <v>450</v>
      </c>
    </row>
    <row r="226" spans="1:9" ht="11.25">
      <c r="A226" s="26"/>
      <c r="B226" s="295" t="s">
        <v>121</v>
      </c>
      <c r="C226" s="50"/>
      <c r="D226" s="50"/>
      <c r="E226" s="177" t="s">
        <v>121</v>
      </c>
      <c r="F226" s="177"/>
      <c r="G226" s="50"/>
      <c r="H226" s="26"/>
      <c r="I226" s="26" t="s">
        <v>450</v>
      </c>
    </row>
    <row r="227" spans="1:9" ht="11.25">
      <c r="A227" s="26"/>
      <c r="B227" s="295" t="s">
        <v>122</v>
      </c>
      <c r="C227" s="50"/>
      <c r="D227" s="50"/>
      <c r="E227" s="177" t="s">
        <v>122</v>
      </c>
      <c r="F227" s="177"/>
      <c r="G227" s="50"/>
      <c r="H227" s="26"/>
      <c r="I227" s="26" t="s">
        <v>450</v>
      </c>
    </row>
    <row r="228" spans="1:9" ht="11.25">
      <c r="A228" s="26"/>
      <c r="B228" s="295" t="s">
        <v>482</v>
      </c>
      <c r="C228" s="50"/>
      <c r="D228" s="50"/>
      <c r="E228" s="177" t="s">
        <v>482</v>
      </c>
      <c r="F228" s="177"/>
      <c r="G228" s="50"/>
      <c r="H228" s="26"/>
      <c r="I228" s="26" t="s">
        <v>450</v>
      </c>
    </row>
    <row r="229" spans="1:9" ht="11.25">
      <c r="A229" s="26"/>
      <c r="B229" s="294" t="s">
        <v>123</v>
      </c>
      <c r="C229" s="50"/>
      <c r="D229" s="50"/>
      <c r="E229" s="177" t="s">
        <v>123</v>
      </c>
      <c r="F229" s="177"/>
      <c r="G229" s="50"/>
      <c r="H229" s="26"/>
      <c r="I229" s="26" t="s">
        <v>450</v>
      </c>
    </row>
    <row r="230" spans="1:9" ht="11.25">
      <c r="A230" s="26"/>
      <c r="B230" s="294" t="s">
        <v>583</v>
      </c>
      <c r="C230" s="50"/>
      <c r="D230" s="50"/>
      <c r="E230" s="177" t="s">
        <v>583</v>
      </c>
      <c r="F230" s="177"/>
      <c r="G230" s="50"/>
      <c r="H230" s="26"/>
      <c r="I230" s="26" t="s">
        <v>450</v>
      </c>
    </row>
    <row r="231" spans="1:9" ht="11.25">
      <c r="A231" s="26"/>
      <c r="B231" s="294" t="s">
        <v>331</v>
      </c>
      <c r="C231" s="50"/>
      <c r="D231" s="50"/>
      <c r="E231" s="177" t="s">
        <v>331</v>
      </c>
      <c r="F231" s="177"/>
      <c r="G231" s="50"/>
      <c r="H231" s="26"/>
      <c r="I231" s="26" t="s">
        <v>450</v>
      </c>
    </row>
    <row r="232" spans="1:9" ht="202.5">
      <c r="A232" s="26"/>
      <c r="B232" s="296" t="s">
        <v>584</v>
      </c>
      <c r="C232" s="297" t="s">
        <v>803</v>
      </c>
      <c r="D232" s="297" t="s">
        <v>1350</v>
      </c>
      <c r="E232" s="190"/>
      <c r="F232" s="190"/>
      <c r="G232" s="50"/>
      <c r="H232" s="26"/>
      <c r="I232" s="26" t="s">
        <v>450</v>
      </c>
    </row>
    <row r="233" spans="1:9" ht="22.5">
      <c r="A233" s="26"/>
      <c r="B233" s="296" t="s">
        <v>134</v>
      </c>
      <c r="C233" s="50" t="s">
        <v>1339</v>
      </c>
      <c r="D233" s="297"/>
      <c r="E233" s="190"/>
      <c r="F233" s="190"/>
      <c r="G233" s="50"/>
      <c r="H233" s="26"/>
      <c r="I233" s="26"/>
    </row>
    <row r="234" spans="1:9" ht="11.25">
      <c r="A234" s="189" t="s">
        <v>585</v>
      </c>
      <c r="B234" s="298" t="s">
        <v>574</v>
      </c>
      <c r="C234" s="50" t="s">
        <v>1340</v>
      </c>
      <c r="D234" s="50"/>
      <c r="E234" s="177"/>
      <c r="F234" s="177"/>
      <c r="G234" s="50"/>
      <c r="H234" s="26"/>
      <c r="I234" s="26"/>
    </row>
    <row r="235" spans="1:9" ht="11.25">
      <c r="A235" s="189" t="s">
        <v>586</v>
      </c>
      <c r="B235" s="298" t="s">
        <v>578</v>
      </c>
      <c r="C235" s="50" t="s">
        <v>1340</v>
      </c>
      <c r="D235" s="50"/>
      <c r="E235" s="177"/>
      <c r="F235" s="177"/>
      <c r="G235" s="50"/>
      <c r="H235" s="26"/>
      <c r="I235" s="26"/>
    </row>
    <row r="236" spans="1:9" ht="11.25">
      <c r="A236" s="26"/>
      <c r="B236" s="299" t="s">
        <v>938</v>
      </c>
      <c r="C236" s="300" t="s">
        <v>986</v>
      </c>
      <c r="D236" s="300"/>
      <c r="E236" s="177" t="s">
        <v>938</v>
      </c>
      <c r="F236" s="177"/>
      <c r="G236" s="50"/>
      <c r="H236" s="26"/>
      <c r="I236" s="26" t="s">
        <v>450</v>
      </c>
    </row>
    <row r="237" spans="1:9" ht="11.25">
      <c r="A237" s="26"/>
      <c r="B237" s="299" t="s">
        <v>939</v>
      </c>
      <c r="C237" s="300" t="s">
        <v>967</v>
      </c>
      <c r="D237" s="300"/>
      <c r="E237" s="177" t="s">
        <v>939</v>
      </c>
      <c r="F237" s="177"/>
      <c r="G237" s="50"/>
      <c r="H237" s="26"/>
      <c r="I237" s="26" t="s">
        <v>450</v>
      </c>
    </row>
    <row r="238" spans="1:9" ht="11.25">
      <c r="A238" s="26"/>
      <c r="B238" s="301" t="s">
        <v>587</v>
      </c>
      <c r="C238" s="50" t="s">
        <v>804</v>
      </c>
      <c r="D238" s="50"/>
      <c r="E238" s="178"/>
      <c r="F238" s="178"/>
      <c r="G238" s="50"/>
      <c r="H238" s="26"/>
      <c r="I238" s="26"/>
    </row>
    <row r="239" spans="1:9" ht="11.25">
      <c r="A239" s="26"/>
      <c r="B239" s="301"/>
      <c r="C239" s="50"/>
      <c r="D239" s="50" t="s">
        <v>1039</v>
      </c>
      <c r="E239" s="178" t="s">
        <v>186</v>
      </c>
      <c r="F239" s="178"/>
      <c r="G239" s="50"/>
      <c r="H239" s="26"/>
      <c r="I239" s="26"/>
    </row>
    <row r="240" spans="1:9" ht="11.25">
      <c r="A240" s="26"/>
      <c r="B240" s="302" t="s">
        <v>712</v>
      </c>
      <c r="C240" s="50"/>
      <c r="D240" s="50"/>
      <c r="E240" s="178" t="s">
        <v>1023</v>
      </c>
      <c r="F240" s="178"/>
      <c r="G240" s="50"/>
      <c r="H240" s="26"/>
      <c r="I240" s="26"/>
    </row>
    <row r="241" spans="1:9" ht="11.25">
      <c r="A241" s="26"/>
      <c r="B241" s="303" t="s">
        <v>172</v>
      </c>
      <c r="C241" s="50"/>
      <c r="D241" s="50"/>
      <c r="E241" s="178" t="s">
        <v>172</v>
      </c>
      <c r="F241" s="178"/>
      <c r="G241" s="50"/>
      <c r="H241" s="26"/>
      <c r="I241" s="26" t="s">
        <v>352</v>
      </c>
    </row>
    <row r="242" spans="1:9" ht="11.25">
      <c r="A242" s="26"/>
      <c r="B242" s="303" t="s">
        <v>173</v>
      </c>
      <c r="C242" s="50"/>
      <c r="D242" s="50"/>
      <c r="E242" s="178" t="s">
        <v>173</v>
      </c>
      <c r="F242" s="178"/>
      <c r="G242" s="50"/>
      <c r="H242" s="26"/>
      <c r="I242" s="26" t="s">
        <v>352</v>
      </c>
    </row>
    <row r="243" spans="1:9" ht="11.25">
      <c r="A243" s="26"/>
      <c r="B243" s="303"/>
      <c r="C243" s="50"/>
      <c r="D243" s="50" t="s">
        <v>1039</v>
      </c>
      <c r="E243" s="178" t="s">
        <v>174</v>
      </c>
      <c r="F243" s="178"/>
      <c r="G243" s="50"/>
      <c r="H243" s="26"/>
      <c r="I243" s="26"/>
    </row>
    <row r="244" spans="1:9" ht="11.25">
      <c r="A244" s="26"/>
      <c r="B244" s="302" t="s">
        <v>174</v>
      </c>
      <c r="C244" s="304" t="s">
        <v>805</v>
      </c>
      <c r="D244" s="304"/>
      <c r="E244" s="178" t="s">
        <v>1023</v>
      </c>
      <c r="F244" s="178"/>
      <c r="G244" s="50"/>
      <c r="H244" s="26"/>
      <c r="I244" s="26"/>
    </row>
    <row r="245" spans="1:9" ht="11.25">
      <c r="A245" s="26"/>
      <c r="B245" s="305" t="s">
        <v>8</v>
      </c>
      <c r="C245" s="50" t="s">
        <v>792</v>
      </c>
      <c r="D245" s="50"/>
      <c r="E245" s="192" t="s">
        <v>8</v>
      </c>
      <c r="F245" s="192"/>
      <c r="G245" s="50"/>
      <c r="H245" s="26"/>
      <c r="I245" s="26"/>
    </row>
    <row r="246" spans="1:9" ht="11.25">
      <c r="A246" s="26"/>
      <c r="B246" s="306" t="s">
        <v>520</v>
      </c>
      <c r="C246" s="50" t="s">
        <v>792</v>
      </c>
      <c r="D246" s="50"/>
      <c r="E246" s="178" t="s">
        <v>520</v>
      </c>
      <c r="F246" s="178"/>
      <c r="G246" s="50"/>
      <c r="H246" s="26"/>
      <c r="I246" s="26"/>
    </row>
    <row r="247" spans="1:9" ht="11.25">
      <c r="A247" s="26"/>
      <c r="B247" s="305" t="s">
        <v>248</v>
      </c>
      <c r="C247" s="50"/>
      <c r="D247" s="50"/>
      <c r="E247" s="192" t="s">
        <v>248</v>
      </c>
      <c r="F247" s="192"/>
      <c r="G247" s="50"/>
      <c r="H247" s="26"/>
      <c r="I247" s="26"/>
    </row>
    <row r="248" spans="1:9" ht="11.25">
      <c r="A248" s="26"/>
      <c r="B248" s="306" t="s">
        <v>1010</v>
      </c>
      <c r="C248" s="50"/>
      <c r="D248" s="50"/>
      <c r="E248" s="178" t="s">
        <v>1010</v>
      </c>
      <c r="F248" s="178"/>
      <c r="G248" s="50"/>
      <c r="H248" s="26"/>
      <c r="I248" s="26"/>
    </row>
    <row r="249" spans="1:9" ht="11.25">
      <c r="A249" s="26"/>
      <c r="B249" s="306" t="s">
        <v>588</v>
      </c>
      <c r="C249" s="307" t="s">
        <v>806</v>
      </c>
      <c r="D249" s="307"/>
      <c r="E249" s="178" t="s">
        <v>588</v>
      </c>
      <c r="F249" s="178"/>
      <c r="G249" s="50"/>
      <c r="H249" s="26"/>
      <c r="I249" s="26" t="s">
        <v>307</v>
      </c>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57.xml><?xml version="1.0" encoding="utf-8"?>
<worksheet xmlns="http://schemas.openxmlformats.org/spreadsheetml/2006/main" xmlns:r="http://schemas.openxmlformats.org/officeDocument/2006/relationships">
  <dimension ref="A1:H7"/>
  <sheetViews>
    <sheetView zoomScaleSheetLayoutView="100" zoomScalePageLayoutView="0" workbookViewId="0" topLeftCell="A1">
      <selection activeCell="A1" sqref="A1"/>
    </sheetView>
  </sheetViews>
  <sheetFormatPr defaultColWidth="8.796875" defaultRowHeight="14.25"/>
  <cols>
    <col min="1" max="1" width="4" style="36" bestFit="1" customWidth="1"/>
    <col min="2" max="2" width="32.3984375" style="36" bestFit="1" customWidth="1"/>
    <col min="3" max="3" width="18" style="39" customWidth="1"/>
    <col min="4" max="4" width="16.59765625" style="35" customWidth="1"/>
    <col min="5" max="5" width="14.09765625" style="35" customWidth="1"/>
    <col min="6" max="6" width="15.5" style="35" customWidth="1"/>
    <col min="7" max="7" width="5.3984375" style="35" customWidth="1"/>
    <col min="8" max="8" width="5.3984375" style="36" customWidth="1"/>
    <col min="9" max="16384" width="9" style="36" customWidth="1"/>
  </cols>
  <sheetData>
    <row r="1" spans="1:6" s="31" customFormat="1" ht="11.25">
      <c r="A1" s="447" t="s">
        <v>1582</v>
      </c>
      <c r="B1" s="29" t="s">
        <v>1525</v>
      </c>
      <c r="C1" s="29" t="s">
        <v>497</v>
      </c>
      <c r="D1" s="30" t="s">
        <v>813</v>
      </c>
      <c r="E1" s="30" t="s">
        <v>518</v>
      </c>
      <c r="F1" s="30" t="s">
        <v>519</v>
      </c>
    </row>
    <row r="2" spans="1:8" ht="11.25">
      <c r="A2" s="32">
        <v>0</v>
      </c>
      <c r="B2" s="32" t="s">
        <v>277</v>
      </c>
      <c r="C2" s="26" t="s">
        <v>1526</v>
      </c>
      <c r="D2" s="34"/>
      <c r="E2" s="34"/>
      <c r="F2" s="34"/>
      <c r="H2" s="35"/>
    </row>
    <row r="3" spans="1:8" ht="11.25">
      <c r="A3" s="32">
        <v>0</v>
      </c>
      <c r="B3" s="76" t="s">
        <v>446</v>
      </c>
      <c r="C3" s="26"/>
      <c r="D3" s="34"/>
      <c r="E3" s="34"/>
      <c r="F3" s="34"/>
      <c r="H3" s="35"/>
    </row>
    <row r="4" spans="1:8" ht="11.25">
      <c r="A4" s="32">
        <v>1</v>
      </c>
      <c r="B4" s="3" t="s">
        <v>46</v>
      </c>
      <c r="C4" s="26"/>
      <c r="D4" s="34"/>
      <c r="E4" s="34"/>
      <c r="F4" s="34"/>
      <c r="H4" s="35"/>
    </row>
    <row r="5" spans="1:8" ht="11.25">
      <c r="A5" s="32">
        <v>2</v>
      </c>
      <c r="B5" s="3" t="s">
        <v>47</v>
      </c>
      <c r="C5" s="26"/>
      <c r="D5" s="34"/>
      <c r="E5" s="34"/>
      <c r="F5" s="34"/>
      <c r="H5" s="35"/>
    </row>
    <row r="6" ht="11.25">
      <c r="H6" s="35"/>
    </row>
    <row r="7" ht="11.25">
      <c r="B7" s="1" t="s">
        <v>1544</v>
      </c>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58.xml><?xml version="1.0" encoding="utf-8"?>
<worksheet xmlns="http://schemas.openxmlformats.org/spreadsheetml/2006/main" xmlns:r="http://schemas.openxmlformats.org/officeDocument/2006/relationships">
  <dimension ref="A1:F34"/>
  <sheetViews>
    <sheetView zoomScaleSheetLayoutView="100" zoomScalePageLayoutView="0" workbookViewId="0" topLeftCell="A1">
      <selection activeCell="B20" sqref="B20"/>
    </sheetView>
  </sheetViews>
  <sheetFormatPr defaultColWidth="8.796875" defaultRowHeight="14.25"/>
  <cols>
    <col min="1" max="1" width="4" style="36" bestFit="1" customWidth="1"/>
    <col min="2" max="2" width="44.59765625" style="36" customWidth="1"/>
    <col min="3" max="3" width="50.3984375" style="75" customWidth="1"/>
    <col min="4" max="4" width="16.3984375" style="44" customWidth="1"/>
    <col min="5" max="6" width="15.59765625" style="35" customWidth="1"/>
    <col min="7" max="11" width="5" style="35" bestFit="1" customWidth="1"/>
    <col min="12" max="16384" width="9" style="36" customWidth="1"/>
  </cols>
  <sheetData>
    <row r="1" spans="1:6" s="79" customFormat="1" ht="11.25">
      <c r="A1" s="447" t="s">
        <v>1582</v>
      </c>
      <c r="B1" s="29" t="s">
        <v>1472</v>
      </c>
      <c r="C1" s="29" t="s">
        <v>497</v>
      </c>
      <c r="D1" s="30" t="s">
        <v>813</v>
      </c>
      <c r="E1" s="30" t="s">
        <v>518</v>
      </c>
      <c r="F1" s="30" t="s">
        <v>519</v>
      </c>
    </row>
    <row r="2" spans="1:6" ht="11.25">
      <c r="A2" s="32">
        <v>0</v>
      </c>
      <c r="B2" s="32" t="s">
        <v>281</v>
      </c>
      <c r="C2" s="38" t="s">
        <v>1199</v>
      </c>
      <c r="D2" s="33"/>
      <c r="E2" s="34" t="s">
        <v>517</v>
      </c>
      <c r="F2" s="34"/>
    </row>
    <row r="3" spans="1:6" ht="11.25">
      <c r="A3" s="32">
        <v>1</v>
      </c>
      <c r="B3" s="261" t="s">
        <v>147</v>
      </c>
      <c r="C3" s="38"/>
      <c r="D3" s="33"/>
      <c r="E3" s="34" t="s">
        <v>745</v>
      </c>
      <c r="F3" s="34"/>
    </row>
    <row r="4" spans="1:6" ht="11.25">
      <c r="A4" s="32">
        <v>2</v>
      </c>
      <c r="B4" s="52" t="s">
        <v>441</v>
      </c>
      <c r="C4" s="38"/>
      <c r="D4" s="33"/>
      <c r="E4" s="34" t="s">
        <v>371</v>
      </c>
      <c r="F4" s="34"/>
    </row>
    <row r="5" spans="1:6" ht="11.25">
      <c r="A5" s="32">
        <v>3</v>
      </c>
      <c r="B5" s="63" t="s">
        <v>442</v>
      </c>
      <c r="C5" s="38"/>
      <c r="D5" s="33"/>
      <c r="E5" s="34" t="s">
        <v>371</v>
      </c>
      <c r="F5" s="34"/>
    </row>
    <row r="6" spans="1:6" ht="11.25">
      <c r="A6" s="32">
        <v>4</v>
      </c>
      <c r="B6" s="52" t="s">
        <v>443</v>
      </c>
      <c r="C6" s="38"/>
      <c r="D6" s="33"/>
      <c r="E6" s="34" t="s">
        <v>371</v>
      </c>
      <c r="F6" s="34"/>
    </row>
    <row r="7" spans="1:6" ht="11.25">
      <c r="A7" s="32">
        <v>5</v>
      </c>
      <c r="B7" s="63" t="s">
        <v>444</v>
      </c>
      <c r="C7" s="38"/>
      <c r="D7" s="33"/>
      <c r="E7" s="34" t="s">
        <v>371</v>
      </c>
      <c r="F7" s="34"/>
    </row>
    <row r="8" spans="1:6" ht="11.25">
      <c r="A8" s="32">
        <v>6</v>
      </c>
      <c r="B8" s="349" t="s">
        <v>246</v>
      </c>
      <c r="C8" s="38"/>
      <c r="D8" s="33"/>
      <c r="E8" s="34" t="s">
        <v>352</v>
      </c>
      <c r="F8" s="34"/>
    </row>
    <row r="9" spans="1:6" ht="11.25">
      <c r="A9" s="32">
        <v>7</v>
      </c>
      <c r="B9" s="314" t="s">
        <v>146</v>
      </c>
      <c r="C9" s="38"/>
      <c r="D9" s="33"/>
      <c r="E9" s="34"/>
      <c r="F9" s="34"/>
    </row>
    <row r="10" spans="1:6" ht="22.5">
      <c r="A10" s="32">
        <v>8</v>
      </c>
      <c r="B10" s="52" t="s">
        <v>167</v>
      </c>
      <c r="C10" s="38" t="s">
        <v>948</v>
      </c>
      <c r="D10" s="33"/>
      <c r="E10" s="34" t="s">
        <v>371</v>
      </c>
      <c r="F10" s="34"/>
    </row>
    <row r="11" spans="1:6" ht="22.5">
      <c r="A11" s="32">
        <v>9</v>
      </c>
      <c r="B11" s="52" t="s">
        <v>168</v>
      </c>
      <c r="C11" s="38" t="s">
        <v>949</v>
      </c>
      <c r="D11" s="33"/>
      <c r="E11" s="34" t="s">
        <v>371</v>
      </c>
      <c r="F11" s="34"/>
    </row>
    <row r="12" spans="1:6" ht="33.75">
      <c r="A12" s="32">
        <v>14</v>
      </c>
      <c r="B12" s="348" t="s">
        <v>233</v>
      </c>
      <c r="C12" s="38" t="s">
        <v>950</v>
      </c>
      <c r="D12" s="33"/>
      <c r="E12" s="34" t="s">
        <v>371</v>
      </c>
      <c r="F12" s="34"/>
    </row>
    <row r="13" spans="1:6" ht="33.75">
      <c r="A13" s="32"/>
      <c r="B13" s="350" t="s">
        <v>746</v>
      </c>
      <c r="C13" s="38" t="s">
        <v>951</v>
      </c>
      <c r="D13" s="33"/>
      <c r="E13" s="34"/>
      <c r="F13" s="34"/>
    </row>
    <row r="14" spans="1:6" ht="11.25">
      <c r="A14" s="32"/>
      <c r="B14" s="278" t="s">
        <v>747</v>
      </c>
      <c r="C14" s="38" t="s">
        <v>1249</v>
      </c>
      <c r="D14" s="33"/>
      <c r="E14" s="34"/>
      <c r="F14" s="34"/>
    </row>
    <row r="15" spans="1:6" ht="11.25">
      <c r="A15" s="32"/>
      <c r="B15" s="41" t="s">
        <v>281</v>
      </c>
      <c r="C15" s="38" t="s">
        <v>1250</v>
      </c>
      <c r="D15" s="33"/>
      <c r="E15" s="34"/>
      <c r="F15" s="34"/>
    </row>
    <row r="16" spans="1:6" ht="11.25">
      <c r="A16" s="32">
        <v>10</v>
      </c>
      <c r="B16" s="14" t="s">
        <v>98</v>
      </c>
      <c r="C16" s="38"/>
      <c r="D16" s="33"/>
      <c r="E16" s="34"/>
      <c r="F16" s="34"/>
    </row>
    <row r="17" spans="1:6" ht="11.25">
      <c r="A17" s="32">
        <v>11</v>
      </c>
      <c r="B17" s="14" t="s">
        <v>99</v>
      </c>
      <c r="C17" s="38"/>
      <c r="D17" s="33"/>
      <c r="E17" s="34"/>
      <c r="F17" s="34"/>
    </row>
    <row r="18" spans="1:6" ht="11.25">
      <c r="A18" s="32">
        <v>12</v>
      </c>
      <c r="B18" s="14" t="s">
        <v>0</v>
      </c>
      <c r="C18" s="38"/>
      <c r="D18" s="33"/>
      <c r="E18" s="34"/>
      <c r="F18" s="34"/>
    </row>
    <row r="19" spans="1:6" ht="11.25">
      <c r="A19" s="32">
        <v>13</v>
      </c>
      <c r="B19" s="351" t="s">
        <v>681</v>
      </c>
      <c r="C19" s="38"/>
      <c r="D19" s="5" t="s">
        <v>100</v>
      </c>
      <c r="E19" s="34"/>
      <c r="F19" s="34"/>
    </row>
    <row r="20" spans="1:6" ht="11.25">
      <c r="A20" s="32"/>
      <c r="B20" s="41" t="s">
        <v>79</v>
      </c>
      <c r="C20" s="38" t="s">
        <v>1248</v>
      </c>
      <c r="D20" s="33"/>
      <c r="E20" s="34"/>
      <c r="F20" s="34"/>
    </row>
    <row r="21" spans="1:6" ht="33.75">
      <c r="A21" s="32"/>
      <c r="B21" s="350" t="s">
        <v>507</v>
      </c>
      <c r="C21" s="38" t="s">
        <v>952</v>
      </c>
      <c r="D21" s="33"/>
      <c r="E21" s="34"/>
      <c r="F21" s="34"/>
    </row>
    <row r="22" spans="1:6" ht="11.25">
      <c r="A22" s="32"/>
      <c r="B22" s="352" t="s">
        <v>679</v>
      </c>
      <c r="C22" s="38"/>
      <c r="D22" s="33"/>
      <c r="E22" s="34"/>
      <c r="F22" s="34" t="s">
        <v>306</v>
      </c>
    </row>
    <row r="23" spans="1:6" ht="11.25">
      <c r="A23" s="32"/>
      <c r="B23" s="353" t="s">
        <v>8</v>
      </c>
      <c r="C23" s="38"/>
      <c r="D23" s="33"/>
      <c r="E23" s="34"/>
      <c r="F23" s="34" t="s">
        <v>306</v>
      </c>
    </row>
    <row r="24" spans="1:6" ht="11.25">
      <c r="A24" s="32"/>
      <c r="B24" s="353" t="s">
        <v>9</v>
      </c>
      <c r="C24" s="38"/>
      <c r="D24" s="33"/>
      <c r="E24" s="34"/>
      <c r="F24" s="34" t="s">
        <v>306</v>
      </c>
    </row>
    <row r="25" spans="1:6" ht="11.25">
      <c r="A25" s="32"/>
      <c r="B25" s="353" t="s">
        <v>953</v>
      </c>
      <c r="C25" s="38"/>
      <c r="D25" s="33"/>
      <c r="E25" s="34"/>
      <c r="F25" s="34" t="s">
        <v>306</v>
      </c>
    </row>
    <row r="26" spans="1:6" ht="11.25">
      <c r="A26" s="32"/>
      <c r="B26" s="352" t="s">
        <v>680</v>
      </c>
      <c r="C26" s="38"/>
      <c r="D26" s="33"/>
      <c r="E26" s="34"/>
      <c r="F26" s="34" t="s">
        <v>306</v>
      </c>
    </row>
    <row r="27" spans="1:6" ht="67.5">
      <c r="A27" s="32"/>
      <c r="B27" s="350" t="s">
        <v>840</v>
      </c>
      <c r="C27" s="38" t="s">
        <v>1423</v>
      </c>
      <c r="D27" s="33"/>
      <c r="E27" s="34"/>
      <c r="F27" s="34"/>
    </row>
    <row r="28" spans="1:6" ht="11.25">
      <c r="A28" s="32"/>
      <c r="B28" s="278" t="s">
        <v>748</v>
      </c>
      <c r="C28" s="38"/>
      <c r="D28" s="33"/>
      <c r="E28" s="34"/>
      <c r="F28" s="34"/>
    </row>
    <row r="29" spans="1:6" ht="11.25">
      <c r="A29" s="32"/>
      <c r="B29" s="41" t="s">
        <v>703</v>
      </c>
      <c r="C29" s="38"/>
      <c r="D29" s="33"/>
      <c r="E29" s="34"/>
      <c r="F29" s="34" t="s">
        <v>371</v>
      </c>
    </row>
    <row r="30" spans="1:6" ht="11.25">
      <c r="A30" s="32"/>
      <c r="B30" s="41" t="s">
        <v>218</v>
      </c>
      <c r="C30" s="38"/>
      <c r="D30" s="33"/>
      <c r="E30" s="34"/>
      <c r="F30" s="34" t="s">
        <v>371</v>
      </c>
    </row>
    <row r="31" spans="1:6" ht="11.25">
      <c r="A31" s="32"/>
      <c r="B31" s="41" t="s">
        <v>704</v>
      </c>
      <c r="C31" s="38"/>
      <c r="D31" s="33"/>
      <c r="E31" s="34"/>
      <c r="F31" s="34" t="s">
        <v>371</v>
      </c>
    </row>
    <row r="32" spans="1:6" ht="11.25">
      <c r="A32" s="32"/>
      <c r="B32" s="41" t="s">
        <v>705</v>
      </c>
      <c r="C32" s="38"/>
      <c r="D32" s="33"/>
      <c r="E32" s="34"/>
      <c r="F32" s="34" t="s">
        <v>306</v>
      </c>
    </row>
    <row r="33" spans="1:6" ht="11.25">
      <c r="A33" s="32"/>
      <c r="B33" s="41" t="s">
        <v>0</v>
      </c>
      <c r="C33" s="38"/>
      <c r="D33" s="33"/>
      <c r="E33" s="34"/>
      <c r="F33" s="34" t="s">
        <v>306</v>
      </c>
    </row>
    <row r="34" spans="1:6" ht="11.25">
      <c r="A34" s="32"/>
      <c r="B34" s="41" t="s">
        <v>6</v>
      </c>
      <c r="C34" s="38"/>
      <c r="D34" s="33"/>
      <c r="E34" s="34"/>
      <c r="F34" s="34"/>
    </row>
  </sheetData>
  <sheetProtection/>
  <hyperlinks>
    <hyperlink ref="A1" location="Links_" display="Links"/>
  </hyperlinks>
  <printOptions/>
  <pageMargins left="0.7" right="0.7" top="0.75" bottom="0.75" header="0.3" footer="0.3"/>
  <pageSetup horizontalDpi="600" verticalDpi="600" orientation="landscape" paperSize="9" scale="89" r:id="rId1"/>
</worksheet>
</file>

<file path=xl/worksheets/sheet59.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8.796875" defaultRowHeight="14.25"/>
  <cols>
    <col min="1" max="1" width="4" style="36" bestFit="1" customWidth="1"/>
    <col min="2" max="2" width="60.3984375" style="36" bestFit="1" customWidth="1"/>
    <col min="3" max="3" width="6.59765625" style="36" bestFit="1" customWidth="1"/>
    <col min="4" max="4" width="17.5" style="35" customWidth="1"/>
    <col min="5" max="5" width="13.3984375" style="35" bestFit="1" customWidth="1"/>
    <col min="6" max="6" width="14.8984375" style="35" bestFit="1" customWidth="1"/>
    <col min="7" max="9" width="4.8984375" style="35" bestFit="1" customWidth="1"/>
    <col min="10" max="16384" width="9" style="36" customWidth="1"/>
  </cols>
  <sheetData>
    <row r="1" spans="1:9" s="70" customFormat="1" ht="11.25">
      <c r="A1" s="447" t="s">
        <v>1582</v>
      </c>
      <c r="B1" s="29" t="s">
        <v>1422</v>
      </c>
      <c r="C1" s="29" t="s">
        <v>497</v>
      </c>
      <c r="D1" s="30" t="s">
        <v>813</v>
      </c>
      <c r="E1" s="30" t="s">
        <v>518</v>
      </c>
      <c r="F1" s="30" t="s">
        <v>519</v>
      </c>
      <c r="G1" s="31"/>
      <c r="H1" s="31"/>
      <c r="I1" s="31"/>
    </row>
    <row r="2" spans="1:6" ht="11.25">
      <c r="A2" s="32">
        <v>0</v>
      </c>
      <c r="B2" s="348" t="s">
        <v>440</v>
      </c>
      <c r="C2" s="32"/>
      <c r="D2" s="34"/>
      <c r="E2" s="34" t="s">
        <v>292</v>
      </c>
      <c r="F2" s="34"/>
    </row>
    <row r="3" spans="1:6" ht="11.25">
      <c r="A3" s="32">
        <v>1</v>
      </c>
      <c r="B3" s="348" t="s">
        <v>116</v>
      </c>
      <c r="C3" s="32"/>
      <c r="D3" s="34"/>
      <c r="E3" s="34" t="s">
        <v>292</v>
      </c>
      <c r="F3" s="34"/>
    </row>
    <row r="4" spans="1:6" ht="11.25">
      <c r="A4" s="32">
        <v>2</v>
      </c>
      <c r="B4" s="348" t="s">
        <v>113</v>
      </c>
      <c r="C4" s="32"/>
      <c r="D4" s="34"/>
      <c r="E4" s="34" t="s">
        <v>292</v>
      </c>
      <c r="F4" s="34"/>
    </row>
    <row r="5" spans="1:6" ht="11.25">
      <c r="A5" s="32">
        <v>3</v>
      </c>
      <c r="B5" s="348" t="s">
        <v>119</v>
      </c>
      <c r="C5" s="32"/>
      <c r="D5" s="34"/>
      <c r="E5" s="34" t="s">
        <v>292</v>
      </c>
      <c r="F5" s="34"/>
    </row>
    <row r="6" spans="1:6" ht="11.25">
      <c r="A6" s="32">
        <v>4</v>
      </c>
      <c r="B6" s="348" t="s">
        <v>117</v>
      </c>
      <c r="C6" s="32"/>
      <c r="D6" s="34"/>
      <c r="E6" s="34" t="s">
        <v>292</v>
      </c>
      <c r="F6" s="34"/>
    </row>
    <row r="7" spans="1:6" ht="11.25">
      <c r="A7" s="32">
        <v>5</v>
      </c>
      <c r="B7" s="348" t="s">
        <v>118</v>
      </c>
      <c r="C7" s="32"/>
      <c r="D7" s="34"/>
      <c r="E7" s="34" t="s">
        <v>292</v>
      </c>
      <c r="F7" s="34"/>
    </row>
  </sheetData>
  <sheetProtection/>
  <hyperlinks>
    <hyperlink ref="A1" location="Links_" display="Links"/>
  </hyperlinks>
  <printOptions/>
  <pageMargins left="0.7" right="0.7" top="0.75" bottom="0.75" header="0.3" footer="0.3"/>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sheetPr>
  <dimension ref="A1:J7"/>
  <sheetViews>
    <sheetView zoomScalePageLayoutView="0" workbookViewId="0" topLeftCell="A1">
      <selection activeCell="H2" sqref="H2"/>
    </sheetView>
  </sheetViews>
  <sheetFormatPr defaultColWidth="8.796875" defaultRowHeight="14.25"/>
  <cols>
    <col min="1" max="1" width="7.3984375" style="457" bestFit="1" customWidth="1"/>
    <col min="2" max="2" width="39.8984375" style="449" bestFit="1" customWidth="1"/>
    <col min="3" max="3" width="6" style="449" bestFit="1" customWidth="1"/>
    <col min="4" max="4" width="6.5" style="449" bestFit="1" customWidth="1"/>
    <col min="5" max="5" width="4" style="457" bestFit="1" customWidth="1"/>
    <col min="6" max="6" width="30.19921875" style="449" bestFit="1" customWidth="1"/>
    <col min="7" max="7" width="5.09765625" style="449" bestFit="1" customWidth="1"/>
    <col min="8" max="8" width="6.69921875" style="449" bestFit="1" customWidth="1"/>
    <col min="9" max="9" width="6.59765625" style="449" bestFit="1" customWidth="1"/>
    <col min="10" max="10" width="14.3984375" style="449" bestFit="1" customWidth="1"/>
    <col min="11" max="16384" width="9" style="449" customWidth="1"/>
  </cols>
  <sheetData>
    <row r="1" spans="1:10" ht="11.25">
      <c r="A1" s="608" t="s">
        <v>1582</v>
      </c>
      <c r="B1" s="609" t="s">
        <v>1459</v>
      </c>
      <c r="C1" s="609" t="s">
        <v>1356</v>
      </c>
      <c r="D1" s="609" t="s">
        <v>1357</v>
      </c>
      <c r="E1" s="609" t="s">
        <v>1341</v>
      </c>
      <c r="F1" s="610" t="s">
        <v>1358</v>
      </c>
      <c r="G1" s="609" t="s">
        <v>1355</v>
      </c>
      <c r="H1" s="609" t="s">
        <v>427</v>
      </c>
      <c r="I1" s="609" t="s">
        <v>497</v>
      </c>
      <c r="J1" s="609" t="s">
        <v>1538</v>
      </c>
    </row>
    <row r="2" spans="1:10" ht="11.25">
      <c r="A2" s="687" t="s">
        <v>1793</v>
      </c>
      <c r="B2" s="682" t="s">
        <v>1766</v>
      </c>
      <c r="C2" s="681"/>
      <c r="D2" s="681"/>
      <c r="E2" s="681"/>
      <c r="F2" s="682"/>
      <c r="G2" s="681"/>
      <c r="H2" s="680"/>
      <c r="I2" s="680"/>
      <c r="J2" s="679" t="s">
        <v>1401</v>
      </c>
    </row>
    <row r="3" spans="1:10" ht="11.25">
      <c r="A3" s="451" t="str">
        <f>VLOOKUP(F3,'AL'!$B$2:$K$6,4,FALSE)</f>
        <v>dim_AO</v>
      </c>
      <c r="B3" s="453" t="s">
        <v>279</v>
      </c>
      <c r="C3" s="452"/>
      <c r="D3" s="452"/>
      <c r="E3" s="451"/>
      <c r="F3" s="453" t="s">
        <v>279</v>
      </c>
      <c r="G3" s="451"/>
      <c r="H3" s="451"/>
      <c r="I3" s="451"/>
      <c r="J3" s="452"/>
    </row>
    <row r="4" spans="1:10" ht="11.25">
      <c r="A4" s="451" t="str">
        <f>VLOOKUP(F4,'AL'!$B$2:$K$6,4,FALSE)</f>
        <v>al_x0</v>
      </c>
      <c r="B4" s="454" t="s">
        <v>417</v>
      </c>
      <c r="C4" s="452"/>
      <c r="D4" s="452"/>
      <c r="E4" s="451">
        <v>1</v>
      </c>
      <c r="F4" s="453" t="s">
        <v>1023</v>
      </c>
      <c r="G4" s="451" t="s">
        <v>1359</v>
      </c>
      <c r="H4" s="451"/>
      <c r="I4" s="451"/>
      <c r="J4" s="452"/>
    </row>
    <row r="5" spans="1:10" ht="11.25">
      <c r="A5" s="451" t="str">
        <f>VLOOKUP(F5,'AL'!$B$2:$K$6,4,FALSE)</f>
        <v>al_x1</v>
      </c>
      <c r="B5" s="455" t="s">
        <v>1362</v>
      </c>
      <c r="C5" s="452"/>
      <c r="D5" s="452"/>
      <c r="E5" s="451">
        <v>2</v>
      </c>
      <c r="F5" s="456" t="s">
        <v>320</v>
      </c>
      <c r="G5" s="451"/>
      <c r="H5" s="451"/>
      <c r="I5" s="451"/>
      <c r="J5" s="452"/>
    </row>
    <row r="6" spans="1:10" ht="11.25">
      <c r="A6" s="451" t="str">
        <f>VLOOKUP(F6,'AL'!$B$2:$K$6,4,FALSE)</f>
        <v>al_x2</v>
      </c>
      <c r="B6" s="455" t="s">
        <v>1363</v>
      </c>
      <c r="C6" s="452"/>
      <c r="D6" s="452"/>
      <c r="E6" s="451">
        <v>2</v>
      </c>
      <c r="F6" s="456" t="s">
        <v>319</v>
      </c>
      <c r="G6" s="451"/>
      <c r="H6" s="451"/>
      <c r="I6" s="451"/>
      <c r="J6" s="452"/>
    </row>
    <row r="7" spans="1:10" ht="11.25">
      <c r="A7" s="451" t="str">
        <f>VLOOKUP(F7,'AL'!$B$2:$K$6,4,FALSE)</f>
        <v>al_x3</v>
      </c>
      <c r="B7" s="455" t="s">
        <v>1364</v>
      </c>
      <c r="C7" s="452"/>
      <c r="D7" s="452"/>
      <c r="E7" s="451">
        <v>2</v>
      </c>
      <c r="F7" s="456" t="s">
        <v>318</v>
      </c>
      <c r="G7" s="451"/>
      <c r="H7" s="451"/>
      <c r="I7" s="451"/>
      <c r="J7" s="452"/>
    </row>
  </sheetData>
  <sheetProtection/>
  <hyperlinks>
    <hyperlink ref="A1" location="Links_" display="Links"/>
  </hyperlinks>
  <printOptions/>
  <pageMargins left="0.7" right="0.7" top="0.75" bottom="0.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K13"/>
  <sheetViews>
    <sheetView zoomScaleSheetLayoutView="85" zoomScalePageLayoutView="0" workbookViewId="0" topLeftCell="A1">
      <selection activeCell="A1" sqref="A1"/>
    </sheetView>
  </sheetViews>
  <sheetFormatPr defaultColWidth="8.796875" defaultRowHeight="14.25"/>
  <cols>
    <col min="1" max="1" width="4" style="366" bestFit="1" customWidth="1"/>
    <col min="2" max="2" width="37" style="366" customWidth="1"/>
    <col min="3" max="3" width="66.19921875" style="366" customWidth="1"/>
    <col min="4" max="4" width="17.5" style="366" customWidth="1"/>
    <col min="5" max="5" width="14.8984375" style="311" customWidth="1"/>
    <col min="6" max="6" width="22.69921875" style="311" bestFit="1" customWidth="1"/>
    <col min="7" max="16384" width="9" style="366" customWidth="1"/>
  </cols>
  <sheetData>
    <row r="1" spans="1:11" ht="11.25">
      <c r="A1" s="447" t="s">
        <v>1582</v>
      </c>
      <c r="B1" s="29" t="s">
        <v>1425</v>
      </c>
      <c r="C1" s="29" t="s">
        <v>497</v>
      </c>
      <c r="D1" s="30" t="s">
        <v>813</v>
      </c>
      <c r="E1" s="30" t="s">
        <v>518</v>
      </c>
      <c r="F1" s="30" t="s">
        <v>519</v>
      </c>
      <c r="G1" s="79"/>
      <c r="H1" s="79"/>
      <c r="I1" s="79"/>
      <c r="J1" s="79"/>
      <c r="K1" s="79"/>
    </row>
    <row r="2" spans="1:11" ht="11.25">
      <c r="A2" s="121">
        <v>0</v>
      </c>
      <c r="B2" s="367" t="s">
        <v>346</v>
      </c>
      <c r="C2" s="61"/>
      <c r="D2" s="61"/>
      <c r="E2" s="61"/>
      <c r="F2" s="61"/>
      <c r="G2" s="309"/>
      <c r="H2" s="309"/>
      <c r="I2" s="309"/>
      <c r="J2" s="309"/>
      <c r="K2" s="309"/>
    </row>
    <row r="3" spans="1:11" ht="22.5">
      <c r="A3" s="121">
        <v>1</v>
      </c>
      <c r="B3" s="368" t="s">
        <v>341</v>
      </c>
      <c r="C3" s="38" t="s">
        <v>844</v>
      </c>
      <c r="D3" s="61"/>
      <c r="E3" s="61"/>
      <c r="F3" s="61" t="s">
        <v>292</v>
      </c>
      <c r="G3" s="309"/>
      <c r="H3" s="309"/>
      <c r="I3" s="309"/>
      <c r="J3" s="309"/>
      <c r="K3" s="309"/>
    </row>
    <row r="4" spans="1:11" ht="22.5">
      <c r="A4" s="121">
        <v>2</v>
      </c>
      <c r="B4" s="368" t="s">
        <v>72</v>
      </c>
      <c r="C4" s="38" t="s">
        <v>845</v>
      </c>
      <c r="D4" s="61"/>
      <c r="E4" s="61"/>
      <c r="F4" s="61" t="s">
        <v>292</v>
      </c>
      <c r="G4" s="309"/>
      <c r="H4" s="309"/>
      <c r="I4" s="309"/>
      <c r="J4" s="309"/>
      <c r="K4" s="309"/>
    </row>
    <row r="5" spans="1:11" ht="45">
      <c r="A5" s="121">
        <v>3</v>
      </c>
      <c r="B5" s="368" t="s">
        <v>343</v>
      </c>
      <c r="C5" s="38" t="s">
        <v>954</v>
      </c>
      <c r="D5" s="61"/>
      <c r="E5" s="61"/>
      <c r="F5" s="61" t="s">
        <v>639</v>
      </c>
      <c r="G5" s="309"/>
      <c r="H5" s="309"/>
      <c r="I5" s="309"/>
      <c r="J5" s="309"/>
      <c r="K5" s="309"/>
    </row>
    <row r="6" spans="1:11" ht="22.5">
      <c r="A6" s="121">
        <v>4</v>
      </c>
      <c r="B6" s="367" t="s">
        <v>342</v>
      </c>
      <c r="C6" s="38" t="s">
        <v>847</v>
      </c>
      <c r="D6" s="61"/>
      <c r="E6" s="61"/>
      <c r="F6" s="61" t="s">
        <v>674</v>
      </c>
      <c r="G6" s="309"/>
      <c r="H6" s="309"/>
      <c r="I6" s="309"/>
      <c r="J6" s="309"/>
      <c r="K6" s="309"/>
    </row>
    <row r="7" spans="1:11" ht="11.25">
      <c r="A7" s="196"/>
      <c r="C7" s="309"/>
      <c r="D7" s="309"/>
      <c r="E7" s="309"/>
      <c r="F7" s="309"/>
      <c r="G7" s="309"/>
      <c r="H7" s="309"/>
      <c r="I7" s="309"/>
      <c r="J7" s="309"/>
      <c r="K7" s="309"/>
    </row>
    <row r="8" spans="1:11" ht="11.25">
      <c r="A8" s="196"/>
      <c r="C8" s="309"/>
      <c r="D8" s="309"/>
      <c r="E8" s="309"/>
      <c r="F8" s="309"/>
      <c r="G8" s="309"/>
      <c r="H8" s="309"/>
      <c r="I8" s="309"/>
      <c r="J8" s="309"/>
      <c r="K8" s="309"/>
    </row>
    <row r="9" spans="1:11" ht="11.25">
      <c r="A9" s="196"/>
      <c r="C9" s="309"/>
      <c r="D9" s="309"/>
      <c r="E9" s="309"/>
      <c r="F9" s="309"/>
      <c r="G9" s="309"/>
      <c r="H9" s="309"/>
      <c r="I9" s="309"/>
      <c r="J9" s="309"/>
      <c r="K9" s="309"/>
    </row>
    <row r="10" spans="1:11" ht="11.25">
      <c r="A10" s="196"/>
      <c r="C10" s="309"/>
      <c r="D10" s="309"/>
      <c r="E10" s="309"/>
      <c r="F10" s="309"/>
      <c r="G10" s="309"/>
      <c r="H10" s="309"/>
      <c r="I10" s="309"/>
      <c r="J10" s="309"/>
      <c r="K10" s="309"/>
    </row>
    <row r="11" ht="11.25">
      <c r="B11" s="196"/>
    </row>
    <row r="12" ht="11.25">
      <c r="B12" s="196"/>
    </row>
    <row r="13" ht="11.25">
      <c r="B13" s="196"/>
    </row>
  </sheetData>
  <sheetProtection/>
  <hyperlinks>
    <hyperlink ref="A1" location="Links_" display="Links"/>
  </hyperlinks>
  <printOptions/>
  <pageMargins left="0.7" right="0.7" top="0.75" bottom="0.75" header="0.3" footer="0.3"/>
  <pageSetup horizontalDpi="600" verticalDpi="600" orientation="landscape" paperSize="9" scale="74" r:id="rId1"/>
</worksheet>
</file>

<file path=xl/worksheets/sheet61.xml><?xml version="1.0" encoding="utf-8"?>
<worksheet xmlns="http://schemas.openxmlformats.org/spreadsheetml/2006/main" xmlns:r="http://schemas.openxmlformats.org/officeDocument/2006/relationships">
  <dimension ref="A1:S22"/>
  <sheetViews>
    <sheetView zoomScaleSheetLayoutView="90" zoomScalePageLayoutView="0" workbookViewId="0" topLeftCell="A1">
      <selection activeCell="B22" sqref="B22"/>
    </sheetView>
  </sheetViews>
  <sheetFormatPr defaultColWidth="8.796875" defaultRowHeight="14.25"/>
  <cols>
    <col min="1" max="1" width="4" style="36" bestFit="1" customWidth="1"/>
    <col min="2" max="2" width="52.69921875" style="36" bestFit="1" customWidth="1"/>
    <col min="3" max="3" width="6.59765625" style="39" bestFit="1" customWidth="1"/>
    <col min="4" max="4" width="16.19921875" style="35" customWidth="1"/>
    <col min="5" max="5" width="13.3984375" style="35" bestFit="1" customWidth="1"/>
    <col min="6" max="6" width="14.8984375" style="35" bestFit="1" customWidth="1"/>
    <col min="7" max="14" width="4.59765625" style="35" bestFit="1" customWidth="1"/>
    <col min="15" max="16" width="4.59765625" style="39" bestFit="1" customWidth="1"/>
    <col min="17" max="16384" width="9" style="36" customWidth="1"/>
  </cols>
  <sheetData>
    <row r="1" spans="1:6" s="31" customFormat="1" ht="11.25">
      <c r="A1" s="447" t="s">
        <v>1582</v>
      </c>
      <c r="B1" s="29" t="s">
        <v>1424</v>
      </c>
      <c r="C1" s="29" t="s">
        <v>497</v>
      </c>
      <c r="D1" s="30" t="s">
        <v>813</v>
      </c>
      <c r="E1" s="30" t="s">
        <v>518</v>
      </c>
      <c r="F1" s="30" t="s">
        <v>519</v>
      </c>
    </row>
    <row r="2" spans="1:19" ht="11.25">
      <c r="A2" s="32">
        <v>0</v>
      </c>
      <c r="B2" s="32" t="s">
        <v>274</v>
      </c>
      <c r="C2" s="26"/>
      <c r="D2" s="34"/>
      <c r="E2" s="34"/>
      <c r="F2" s="34"/>
      <c r="O2" s="35"/>
      <c r="P2" s="35"/>
      <c r="Q2" s="35"/>
      <c r="R2" s="35"/>
      <c r="S2" s="35"/>
    </row>
    <row r="3" spans="1:6" ht="11.25">
      <c r="A3" s="32">
        <v>0</v>
      </c>
      <c r="B3" s="76" t="s">
        <v>455</v>
      </c>
      <c r="C3" s="26"/>
      <c r="D3" s="34"/>
      <c r="E3" s="34"/>
      <c r="F3" s="34"/>
    </row>
    <row r="4" spans="1:6" ht="11.25">
      <c r="A4" s="32">
        <v>1</v>
      </c>
      <c r="B4" s="3" t="s">
        <v>80</v>
      </c>
      <c r="C4" s="26"/>
      <c r="D4" s="34"/>
      <c r="E4" s="34"/>
      <c r="F4" s="34"/>
    </row>
    <row r="5" spans="1:6" ht="11.25">
      <c r="A5" s="32">
        <v>2</v>
      </c>
      <c r="B5" s="3" t="s">
        <v>81</v>
      </c>
      <c r="C5" s="26"/>
      <c r="D5" s="34"/>
      <c r="E5" s="34"/>
      <c r="F5" s="34"/>
    </row>
    <row r="6" spans="1:6" ht="11.25">
      <c r="A6" s="32">
        <v>3</v>
      </c>
      <c r="B6" s="3" t="s">
        <v>82</v>
      </c>
      <c r="C6" s="26"/>
      <c r="D6" s="34"/>
      <c r="E6" s="34"/>
      <c r="F6" s="34"/>
    </row>
    <row r="7" spans="1:6" ht="11.25">
      <c r="A7" s="32">
        <v>4</v>
      </c>
      <c r="B7" s="3" t="s">
        <v>83</v>
      </c>
      <c r="C7" s="26"/>
      <c r="D7" s="34"/>
      <c r="E7" s="34"/>
      <c r="F7" s="34"/>
    </row>
    <row r="8" spans="1:6" ht="11.25">
      <c r="A8" s="32">
        <v>11</v>
      </c>
      <c r="B8" s="3" t="s">
        <v>91</v>
      </c>
      <c r="C8" s="26"/>
      <c r="D8" s="34"/>
      <c r="E8" s="34"/>
      <c r="F8" s="34"/>
    </row>
    <row r="9" spans="1:16" s="362" customFormat="1" ht="11.25">
      <c r="A9" s="356"/>
      <c r="B9" s="357" t="s">
        <v>84</v>
      </c>
      <c r="C9" s="358"/>
      <c r="D9" s="359"/>
      <c r="E9" s="359"/>
      <c r="F9" s="359"/>
      <c r="G9" s="360"/>
      <c r="H9" s="360"/>
      <c r="I9" s="360"/>
      <c r="J9" s="360"/>
      <c r="K9" s="360"/>
      <c r="L9" s="360"/>
      <c r="M9" s="360"/>
      <c r="N9" s="360"/>
      <c r="O9" s="361"/>
      <c r="P9" s="361"/>
    </row>
    <row r="10" spans="1:16" s="362" customFormat="1" ht="11.25">
      <c r="A10" s="356"/>
      <c r="B10" s="357" t="s">
        <v>85</v>
      </c>
      <c r="C10" s="358"/>
      <c r="D10" s="359"/>
      <c r="E10" s="359"/>
      <c r="F10" s="359"/>
      <c r="G10" s="360"/>
      <c r="H10" s="360"/>
      <c r="I10" s="360"/>
      <c r="J10" s="360"/>
      <c r="K10" s="360"/>
      <c r="L10" s="360"/>
      <c r="M10" s="360"/>
      <c r="N10" s="360"/>
      <c r="O10" s="361"/>
      <c r="P10" s="361"/>
    </row>
    <row r="11" spans="1:6" ht="11.25">
      <c r="A11" s="32">
        <v>12</v>
      </c>
      <c r="B11" s="3" t="s">
        <v>90</v>
      </c>
      <c r="C11" s="26"/>
      <c r="D11" s="34"/>
      <c r="E11" s="34"/>
      <c r="F11" s="34"/>
    </row>
    <row r="12" spans="1:16" s="362" customFormat="1" ht="11.25">
      <c r="A12" s="356"/>
      <c r="B12" s="357" t="s">
        <v>86</v>
      </c>
      <c r="C12" s="358"/>
      <c r="D12" s="359"/>
      <c r="E12" s="359"/>
      <c r="F12" s="359"/>
      <c r="G12" s="360"/>
      <c r="H12" s="360"/>
      <c r="I12" s="360"/>
      <c r="J12" s="360"/>
      <c r="K12" s="360"/>
      <c r="L12" s="360"/>
      <c r="M12" s="360"/>
      <c r="N12" s="360"/>
      <c r="O12" s="361"/>
      <c r="P12" s="361"/>
    </row>
    <row r="13" spans="1:16" s="362" customFormat="1" ht="11.25">
      <c r="A13" s="356"/>
      <c r="B13" s="357" t="s">
        <v>87</v>
      </c>
      <c r="C13" s="358"/>
      <c r="D13" s="359"/>
      <c r="E13" s="359"/>
      <c r="F13" s="359"/>
      <c r="G13" s="360"/>
      <c r="H13" s="360"/>
      <c r="I13" s="360"/>
      <c r="J13" s="360"/>
      <c r="K13" s="360"/>
      <c r="L13" s="360"/>
      <c r="M13" s="360"/>
      <c r="N13" s="360"/>
      <c r="O13" s="361"/>
      <c r="P13" s="361"/>
    </row>
    <row r="14" spans="1:6" ht="11.25">
      <c r="A14" s="32"/>
      <c r="B14" s="259" t="s">
        <v>227</v>
      </c>
      <c r="C14" s="363"/>
      <c r="D14" s="34"/>
      <c r="E14" s="34"/>
      <c r="F14" s="34"/>
    </row>
    <row r="15" spans="1:6" ht="11.25">
      <c r="A15" s="32">
        <v>5</v>
      </c>
      <c r="B15" s="3" t="s">
        <v>88</v>
      </c>
      <c r="C15" s="26"/>
      <c r="D15" s="34"/>
      <c r="E15" s="34"/>
      <c r="F15" s="34"/>
    </row>
    <row r="16" spans="1:6" ht="11.25">
      <c r="A16" s="32">
        <v>6</v>
      </c>
      <c r="B16" s="14" t="s">
        <v>84</v>
      </c>
      <c r="C16" s="26"/>
      <c r="D16" s="34"/>
      <c r="E16" s="34"/>
      <c r="F16" s="34"/>
    </row>
    <row r="17" spans="1:6" ht="11.25">
      <c r="A17" s="32">
        <v>7</v>
      </c>
      <c r="B17" s="14" t="s">
        <v>86</v>
      </c>
      <c r="C17" s="26"/>
      <c r="D17" s="34"/>
      <c r="E17" s="34"/>
      <c r="F17" s="34"/>
    </row>
    <row r="18" spans="1:6" ht="11.25">
      <c r="A18" s="32">
        <v>8</v>
      </c>
      <c r="B18" s="3" t="s">
        <v>89</v>
      </c>
      <c r="C18" s="26"/>
      <c r="D18" s="34"/>
      <c r="E18" s="34"/>
      <c r="F18" s="34"/>
    </row>
    <row r="19" spans="1:6" ht="11.25">
      <c r="A19" s="32">
        <v>9</v>
      </c>
      <c r="B19" s="14" t="s">
        <v>85</v>
      </c>
      <c r="C19" s="26"/>
      <c r="D19" s="34"/>
      <c r="E19" s="34"/>
      <c r="F19" s="34"/>
    </row>
    <row r="20" spans="1:6" ht="11.25">
      <c r="A20" s="32">
        <v>10</v>
      </c>
      <c r="B20" s="14" t="s">
        <v>87</v>
      </c>
      <c r="C20" s="26"/>
      <c r="D20" s="34"/>
      <c r="E20" s="34"/>
      <c r="F20" s="34"/>
    </row>
    <row r="21" spans="1:6" ht="11.25">
      <c r="A21" s="32"/>
      <c r="B21" s="364" t="s">
        <v>366</v>
      </c>
      <c r="C21" s="363"/>
      <c r="D21" s="34"/>
      <c r="E21" s="34"/>
      <c r="F21" s="34"/>
    </row>
    <row r="22" spans="1:6" ht="11.25">
      <c r="A22" s="32">
        <v>13</v>
      </c>
      <c r="B22" s="365" t="s">
        <v>687</v>
      </c>
      <c r="C22" s="5"/>
      <c r="D22" s="5"/>
      <c r="E22" s="34"/>
      <c r="F22" s="34"/>
    </row>
  </sheetData>
  <sheetProtection/>
  <hyperlinks>
    <hyperlink ref="A1" location="Links_" display="Links"/>
  </hyperlinks>
  <printOptions/>
  <pageMargins left="0.7" right="0.7" top="0.75" bottom="0.75" header="0.3" footer="0.3"/>
  <pageSetup horizontalDpi="600" verticalDpi="600" orientation="landscape" paperSize="9" scale="94" r:id="rId1"/>
</worksheet>
</file>

<file path=xl/worksheets/sheet62.xml><?xml version="1.0" encoding="utf-8"?>
<worksheet xmlns="http://schemas.openxmlformats.org/spreadsheetml/2006/main" xmlns:r="http://schemas.openxmlformats.org/officeDocument/2006/relationships">
  <dimension ref="A1:F4"/>
  <sheetViews>
    <sheetView zoomScaleSheetLayoutView="100" zoomScalePageLayoutView="0" workbookViewId="0" topLeftCell="A1">
      <selection activeCell="A1" sqref="A1"/>
    </sheetView>
  </sheetViews>
  <sheetFormatPr defaultColWidth="8.796875" defaultRowHeight="14.25"/>
  <cols>
    <col min="1" max="1" width="4" style="47" bestFit="1" customWidth="1"/>
    <col min="2" max="2" width="19.3984375" style="47" customWidth="1"/>
    <col min="3" max="3" width="49.59765625" style="47" bestFit="1" customWidth="1"/>
    <col min="4" max="4" width="18.09765625" style="35" customWidth="1"/>
    <col min="5" max="5" width="13.3984375" style="35" bestFit="1" customWidth="1"/>
    <col min="6" max="6" width="14.8984375" style="47" bestFit="1" customWidth="1"/>
    <col min="7" max="16384" width="9" style="47" customWidth="1"/>
  </cols>
  <sheetData>
    <row r="1" spans="1:6" s="79" customFormat="1" ht="11.25">
      <c r="A1" s="447" t="s">
        <v>1582</v>
      </c>
      <c r="B1" s="29" t="s">
        <v>1475</v>
      </c>
      <c r="C1" s="29" t="s">
        <v>497</v>
      </c>
      <c r="D1" s="30" t="s">
        <v>813</v>
      </c>
      <c r="E1" s="30" t="s">
        <v>518</v>
      </c>
      <c r="F1" s="30" t="s">
        <v>519</v>
      </c>
    </row>
    <row r="2" spans="1:6" ht="22.5">
      <c r="A2" s="46">
        <v>0</v>
      </c>
      <c r="B2" s="46" t="s">
        <v>675</v>
      </c>
      <c r="C2" s="121" t="s">
        <v>841</v>
      </c>
      <c r="D2" s="61" t="s">
        <v>842</v>
      </c>
      <c r="E2" s="34"/>
      <c r="F2" s="46"/>
    </row>
    <row r="3" spans="1:6" ht="11.25">
      <c r="A3" s="46">
        <v>0</v>
      </c>
      <c r="B3" s="78" t="s">
        <v>347</v>
      </c>
      <c r="C3" s="46"/>
      <c r="D3" s="34"/>
      <c r="E3" s="34"/>
      <c r="F3" s="46"/>
    </row>
    <row r="4" spans="1:6" ht="11.25">
      <c r="A4" s="46">
        <v>1</v>
      </c>
      <c r="B4" s="46" t="s">
        <v>289</v>
      </c>
      <c r="C4" s="46"/>
      <c r="D4" s="34"/>
      <c r="E4" s="34"/>
      <c r="F4" s="46"/>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8.796875" defaultRowHeight="14.25"/>
  <cols>
    <col min="1" max="1" width="4" style="35" customWidth="1"/>
    <col min="2" max="2" width="34.69921875" style="36" customWidth="1"/>
    <col min="3" max="3" width="17.5" style="35" bestFit="1" customWidth="1"/>
    <col min="4" max="4" width="18.5" style="35" customWidth="1"/>
    <col min="5" max="5" width="13.3984375" style="36" bestFit="1" customWidth="1"/>
    <col min="6" max="6" width="14.8984375" style="36" bestFit="1" customWidth="1"/>
    <col min="7" max="16384" width="9" style="36" customWidth="1"/>
  </cols>
  <sheetData>
    <row r="1" spans="1:6" s="31" customFormat="1" ht="11.25">
      <c r="A1" s="447" t="s">
        <v>1582</v>
      </c>
      <c r="B1" s="29" t="s">
        <v>1427</v>
      </c>
      <c r="C1" s="29" t="s">
        <v>497</v>
      </c>
      <c r="D1" s="30" t="s">
        <v>813</v>
      </c>
      <c r="E1" s="30" t="s">
        <v>518</v>
      </c>
      <c r="F1" s="30" t="s">
        <v>519</v>
      </c>
    </row>
    <row r="2" spans="1:6" ht="11.25">
      <c r="A2" s="34">
        <v>0</v>
      </c>
      <c r="B2" s="43" t="s">
        <v>484</v>
      </c>
      <c r="C2" s="34"/>
      <c r="D2" s="34"/>
      <c r="E2" s="32"/>
      <c r="F2" s="32"/>
    </row>
    <row r="3" spans="1:6" ht="11.25">
      <c r="A3" s="34">
        <v>0</v>
      </c>
      <c r="B3" s="355" t="s">
        <v>447</v>
      </c>
      <c r="C3" s="34" t="s">
        <v>843</v>
      </c>
      <c r="D3" s="34"/>
      <c r="E3" s="32"/>
      <c r="F3" s="32"/>
    </row>
    <row r="4" spans="1:6" ht="11.25">
      <c r="A4" s="34">
        <v>1</v>
      </c>
      <c r="B4" s="51" t="s">
        <v>486</v>
      </c>
      <c r="C4" s="34"/>
      <c r="D4" s="34"/>
      <c r="E4" s="32"/>
      <c r="F4" s="32"/>
    </row>
    <row r="5" spans="1:6" ht="11.25">
      <c r="A5" s="34">
        <v>2</v>
      </c>
      <c r="B5" s="369" t="s">
        <v>456</v>
      </c>
      <c r="C5" s="34"/>
      <c r="D5" s="34"/>
      <c r="E5" s="32"/>
      <c r="F5" s="34" t="s">
        <v>292</v>
      </c>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F18"/>
  <sheetViews>
    <sheetView zoomScalePageLayoutView="0" workbookViewId="0" topLeftCell="A1">
      <selection activeCell="B14" sqref="B14"/>
    </sheetView>
  </sheetViews>
  <sheetFormatPr defaultColWidth="3.796875" defaultRowHeight="14.25"/>
  <cols>
    <col min="1" max="1" width="4" style="36" bestFit="1" customWidth="1"/>
    <col min="2" max="2" width="63.19921875" style="36" bestFit="1" customWidth="1"/>
    <col min="3" max="3" width="34.09765625" style="35" bestFit="1" customWidth="1"/>
    <col min="4" max="4" width="17.09765625" style="35" customWidth="1"/>
    <col min="5" max="5" width="14.3984375" style="35" customWidth="1"/>
    <col min="6" max="6" width="16.09765625" style="35" customWidth="1"/>
    <col min="7" max="13" width="3.69921875" style="35" customWidth="1"/>
    <col min="14" max="16384" width="3.69921875" style="36" customWidth="1"/>
  </cols>
  <sheetData>
    <row r="1" spans="1:6" s="31" customFormat="1" ht="11.25">
      <c r="A1" s="447" t="s">
        <v>1582</v>
      </c>
      <c r="B1" s="29" t="s">
        <v>1426</v>
      </c>
      <c r="C1" s="29" t="s">
        <v>497</v>
      </c>
      <c r="D1" s="30" t="s">
        <v>813</v>
      </c>
      <c r="E1" s="30" t="s">
        <v>518</v>
      </c>
      <c r="F1" s="30" t="s">
        <v>519</v>
      </c>
    </row>
    <row r="2" spans="1:6" ht="11.25">
      <c r="A2" s="32">
        <v>0</v>
      </c>
      <c r="B2" s="32" t="s">
        <v>58</v>
      </c>
      <c r="C2" s="34"/>
      <c r="D2" s="34"/>
      <c r="E2" s="34"/>
      <c r="F2" s="34"/>
    </row>
    <row r="3" spans="1:6" ht="11.25">
      <c r="A3" s="32">
        <v>0</v>
      </c>
      <c r="B3" s="370" t="s">
        <v>45</v>
      </c>
      <c r="C3" s="34"/>
      <c r="D3" s="34"/>
      <c r="E3" s="34" t="s">
        <v>371</v>
      </c>
      <c r="F3" s="34"/>
    </row>
    <row r="4" spans="1:6" ht="11.25">
      <c r="A4" s="32">
        <v>1</v>
      </c>
      <c r="B4" s="369" t="s">
        <v>38</v>
      </c>
      <c r="C4" s="34"/>
      <c r="D4" s="34"/>
      <c r="E4" s="34" t="s">
        <v>371</v>
      </c>
      <c r="F4" s="34"/>
    </row>
    <row r="5" spans="1:6" ht="22.5">
      <c r="A5" s="32">
        <v>2</v>
      </c>
      <c r="B5" s="371" t="s">
        <v>350</v>
      </c>
      <c r="C5" s="38" t="s">
        <v>848</v>
      </c>
      <c r="D5" s="34"/>
      <c r="E5" s="34"/>
      <c r="F5" s="34"/>
    </row>
    <row r="6" spans="1:6" ht="11.25">
      <c r="A6" s="32">
        <v>3</v>
      </c>
      <c r="B6" s="372" t="s">
        <v>32</v>
      </c>
      <c r="C6" s="34"/>
      <c r="D6" s="34"/>
      <c r="E6" s="34" t="s">
        <v>371</v>
      </c>
      <c r="F6" s="34"/>
    </row>
    <row r="7" spans="1:6" ht="11.25">
      <c r="A7" s="32">
        <v>4</v>
      </c>
      <c r="B7" s="373" t="s">
        <v>33</v>
      </c>
      <c r="C7" s="34"/>
      <c r="D7" s="34"/>
      <c r="E7" s="34" t="s">
        <v>371</v>
      </c>
      <c r="F7" s="34"/>
    </row>
    <row r="8" spans="1:6" ht="11.25">
      <c r="A8" s="32">
        <v>5</v>
      </c>
      <c r="B8" s="373" t="s">
        <v>34</v>
      </c>
      <c r="C8" s="34"/>
      <c r="D8" s="34"/>
      <c r="E8" s="34" t="s">
        <v>371</v>
      </c>
      <c r="F8" s="34"/>
    </row>
    <row r="9" spans="1:6" ht="11.25">
      <c r="A9" s="32">
        <v>6</v>
      </c>
      <c r="B9" s="372" t="s">
        <v>35</v>
      </c>
      <c r="C9" s="34"/>
      <c r="D9" s="34"/>
      <c r="E9" s="34" t="s">
        <v>371</v>
      </c>
      <c r="F9" s="34"/>
    </row>
    <row r="10" spans="1:6" ht="11.25">
      <c r="A10" s="32">
        <v>7</v>
      </c>
      <c r="B10" s="372" t="s">
        <v>160</v>
      </c>
      <c r="C10" s="34"/>
      <c r="D10" s="34"/>
      <c r="E10" s="34" t="s">
        <v>371</v>
      </c>
      <c r="F10" s="34"/>
    </row>
    <row r="11" spans="1:6" ht="11.25">
      <c r="A11" s="32">
        <v>8</v>
      </c>
      <c r="B11" s="373" t="s">
        <v>36</v>
      </c>
      <c r="C11" s="34"/>
      <c r="D11" s="34"/>
      <c r="E11" s="34" t="s">
        <v>371</v>
      </c>
      <c r="F11" s="34"/>
    </row>
    <row r="12" spans="1:6" ht="11.25">
      <c r="A12" s="32">
        <v>9</v>
      </c>
      <c r="B12" s="373" t="s">
        <v>37</v>
      </c>
      <c r="C12" s="34"/>
      <c r="D12" s="34"/>
      <c r="E12" s="34" t="s">
        <v>371</v>
      </c>
      <c r="F12" s="34"/>
    </row>
    <row r="13" spans="1:6" ht="11.25">
      <c r="A13" s="32">
        <v>10</v>
      </c>
      <c r="B13" s="372" t="s">
        <v>39</v>
      </c>
      <c r="C13" s="34"/>
      <c r="D13" s="34"/>
      <c r="E13" s="34" t="s">
        <v>371</v>
      </c>
      <c r="F13" s="34"/>
    </row>
    <row r="14" spans="1:6" ht="11.25">
      <c r="A14" s="32">
        <v>11</v>
      </c>
      <c r="B14" s="373" t="s">
        <v>40</v>
      </c>
      <c r="C14" s="34"/>
      <c r="D14" s="34"/>
      <c r="E14" s="34" t="s">
        <v>371</v>
      </c>
      <c r="F14" s="34"/>
    </row>
    <row r="15" spans="1:6" ht="11.25">
      <c r="A15" s="32">
        <v>12</v>
      </c>
      <c r="B15" s="373" t="s">
        <v>41</v>
      </c>
      <c r="C15" s="34"/>
      <c r="D15" s="34"/>
      <c r="E15" s="34" t="s">
        <v>371</v>
      </c>
      <c r="F15" s="34"/>
    </row>
    <row r="16" spans="1:6" ht="11.25">
      <c r="A16" s="32">
        <v>13</v>
      </c>
      <c r="B16" s="372" t="s">
        <v>42</v>
      </c>
      <c r="C16" s="34"/>
      <c r="D16" s="34"/>
      <c r="E16" s="34" t="s">
        <v>371</v>
      </c>
      <c r="F16" s="34"/>
    </row>
    <row r="17" spans="1:6" ht="11.25">
      <c r="A17" s="32">
        <v>14</v>
      </c>
      <c r="B17" s="372" t="s">
        <v>44</v>
      </c>
      <c r="C17" s="34"/>
      <c r="D17" s="34"/>
      <c r="E17" s="34" t="s">
        <v>371</v>
      </c>
      <c r="F17" s="34"/>
    </row>
    <row r="18" spans="1:6" ht="11.25">
      <c r="A18" s="32">
        <v>15</v>
      </c>
      <c r="B18" s="372" t="s">
        <v>467</v>
      </c>
      <c r="C18" s="34"/>
      <c r="D18" s="34"/>
      <c r="E18" s="34" t="s">
        <v>371</v>
      </c>
      <c r="F18" s="34"/>
    </row>
  </sheetData>
  <sheetProtection/>
  <hyperlinks>
    <hyperlink ref="A1" location="Links_" display="Links"/>
  </hyperlinks>
  <printOptions/>
  <pageMargins left="0.7" right="0.7" top="0.75" bottom="0.75" header="0.3" footer="0.3"/>
  <pageSetup horizontalDpi="600" verticalDpi="600" orientation="landscape" paperSize="9" scale="80" r:id="rId1"/>
</worksheet>
</file>

<file path=xl/worksheets/sheet65.xml><?xml version="1.0" encoding="utf-8"?>
<worksheet xmlns="http://schemas.openxmlformats.org/spreadsheetml/2006/main" xmlns:r="http://schemas.openxmlformats.org/officeDocument/2006/relationships">
  <dimension ref="A1:F7"/>
  <sheetViews>
    <sheetView zoomScalePageLayoutView="0" workbookViewId="0" topLeftCell="A1">
      <selection activeCell="B6" sqref="B6"/>
    </sheetView>
  </sheetViews>
  <sheetFormatPr defaultColWidth="8.796875" defaultRowHeight="14.25"/>
  <cols>
    <col min="1" max="1" width="4" style="36" bestFit="1" customWidth="1"/>
    <col min="2" max="2" width="53.09765625" style="36" bestFit="1" customWidth="1"/>
    <col min="3" max="3" width="49.3984375" style="35" bestFit="1" customWidth="1"/>
    <col min="4" max="4" width="19.5" style="35" customWidth="1"/>
    <col min="5" max="5" width="14.19921875" style="35" customWidth="1"/>
    <col min="6" max="6" width="16.19921875" style="36" customWidth="1"/>
    <col min="7" max="16384" width="9" style="36" customWidth="1"/>
  </cols>
  <sheetData>
    <row r="1" spans="1:6" s="31" customFormat="1" ht="11.25">
      <c r="A1" s="447" t="s">
        <v>1582</v>
      </c>
      <c r="B1" s="29" t="s">
        <v>1529</v>
      </c>
      <c r="C1" s="29" t="s">
        <v>497</v>
      </c>
      <c r="D1" s="30" t="s">
        <v>813</v>
      </c>
      <c r="E1" s="30" t="s">
        <v>518</v>
      </c>
      <c r="F1" s="30" t="s">
        <v>519</v>
      </c>
    </row>
    <row r="2" spans="1:6" ht="11.25">
      <c r="A2" s="32">
        <v>0</v>
      </c>
      <c r="B2" s="43" t="s">
        <v>276</v>
      </c>
      <c r="C2" s="34"/>
      <c r="D2" s="34"/>
      <c r="E2" s="34"/>
      <c r="F2" s="32"/>
    </row>
    <row r="3" spans="1:6" ht="22.5">
      <c r="A3" s="32">
        <v>0</v>
      </c>
      <c r="B3" s="72" t="s">
        <v>161</v>
      </c>
      <c r="C3" s="38" t="s">
        <v>849</v>
      </c>
      <c r="D3" s="34"/>
      <c r="E3" s="34" t="s">
        <v>613</v>
      </c>
      <c r="F3" s="32"/>
    </row>
    <row r="4" spans="1:6" ht="11.25">
      <c r="A4" s="32">
        <v>1</v>
      </c>
      <c r="B4" s="52" t="s">
        <v>143</v>
      </c>
      <c r="C4" s="38"/>
      <c r="D4" s="34"/>
      <c r="E4" s="34" t="s">
        <v>613</v>
      </c>
      <c r="F4" s="32"/>
    </row>
    <row r="5" spans="1:6" ht="11.25">
      <c r="A5" s="32">
        <v>2</v>
      </c>
      <c r="B5" s="52" t="s">
        <v>142</v>
      </c>
      <c r="C5" s="38"/>
      <c r="D5" s="34"/>
      <c r="E5" s="34" t="s">
        <v>613</v>
      </c>
      <c r="F5" s="32"/>
    </row>
    <row r="6" spans="1:6" ht="45">
      <c r="A6" s="32">
        <v>3</v>
      </c>
      <c r="B6" s="52" t="s">
        <v>459</v>
      </c>
      <c r="C6" s="38" t="s">
        <v>955</v>
      </c>
      <c r="D6" s="34"/>
      <c r="E6" s="34" t="s">
        <v>673</v>
      </c>
      <c r="F6" s="32"/>
    </row>
    <row r="7" spans="1:6" ht="11.25">
      <c r="A7" s="32">
        <v>4</v>
      </c>
      <c r="B7" s="52" t="s">
        <v>460</v>
      </c>
      <c r="C7" s="38" t="s">
        <v>850</v>
      </c>
      <c r="D7" s="34"/>
      <c r="E7" s="34" t="s">
        <v>673</v>
      </c>
      <c r="F7" s="32"/>
    </row>
  </sheetData>
  <sheetProtection/>
  <hyperlinks>
    <hyperlink ref="A1" location="Links_" display="Links"/>
  </hyperlinks>
  <printOptions/>
  <pageMargins left="0.7" right="0.7" top="0.75" bottom="0.75" header="0.3" footer="0.3"/>
  <pageSetup horizontalDpi="600" verticalDpi="600" orientation="landscape" paperSize="9" scale="78" r:id="rId1"/>
</worksheet>
</file>

<file path=xl/worksheets/sheet66.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8.796875" defaultRowHeight="14.25"/>
  <cols>
    <col min="1" max="1" width="4" style="47" bestFit="1" customWidth="1"/>
    <col min="2" max="2" width="26.3984375" style="47" customWidth="1"/>
    <col min="3" max="3" width="63.5" style="47" bestFit="1" customWidth="1"/>
    <col min="4" max="4" width="15.8984375" style="47" bestFit="1" customWidth="1"/>
    <col min="5" max="5" width="13.3984375" style="35" bestFit="1" customWidth="1"/>
    <col min="6" max="6" width="15.19921875" style="35" customWidth="1"/>
    <col min="7" max="16384" width="9" style="47" customWidth="1"/>
  </cols>
  <sheetData>
    <row r="1" spans="1:6" s="79" customFormat="1" ht="11.25">
      <c r="A1" s="447" t="s">
        <v>1582</v>
      </c>
      <c r="B1" s="29" t="s">
        <v>1530</v>
      </c>
      <c r="C1" s="29" t="s">
        <v>497</v>
      </c>
      <c r="D1" s="30" t="s">
        <v>813</v>
      </c>
      <c r="E1" s="30" t="s">
        <v>518</v>
      </c>
      <c r="F1" s="30" t="s">
        <v>519</v>
      </c>
    </row>
    <row r="2" spans="1:6" ht="11.25">
      <c r="A2" s="46">
        <v>0</v>
      </c>
      <c r="B2" s="377" t="s">
        <v>485</v>
      </c>
      <c r="C2" s="46"/>
      <c r="D2" s="46"/>
      <c r="E2" s="34"/>
      <c r="F2" s="34"/>
    </row>
    <row r="3" spans="1:6" ht="11.25">
      <c r="A3" s="46">
        <v>0</v>
      </c>
      <c r="B3" s="378" t="s">
        <v>479</v>
      </c>
      <c r="C3" s="46" t="s">
        <v>843</v>
      </c>
      <c r="D3" s="46"/>
      <c r="E3" s="34"/>
      <c r="F3" s="34"/>
    </row>
    <row r="4" spans="1:6" ht="33.75">
      <c r="A4" s="46">
        <v>1</v>
      </c>
      <c r="B4" s="90" t="s">
        <v>271</v>
      </c>
      <c r="C4" s="121" t="s">
        <v>853</v>
      </c>
      <c r="D4" s="46"/>
      <c r="E4" s="34" t="s">
        <v>632</v>
      </c>
      <c r="F4" s="34"/>
    </row>
    <row r="5" spans="1:6" ht="11.25">
      <c r="A5" s="46">
        <v>2</v>
      </c>
      <c r="B5" s="379" t="s">
        <v>272</v>
      </c>
      <c r="C5" s="46"/>
      <c r="D5" s="46"/>
      <c r="E5" s="34"/>
      <c r="F5" s="34"/>
    </row>
  </sheetData>
  <sheetProtection/>
  <hyperlinks>
    <hyperlink ref="A1" location="Links_" display="Links"/>
  </hyperlinks>
  <printOptions/>
  <pageMargins left="0.7" right="0.7" top="0.75" bottom="0.75" header="0.3" footer="0.3"/>
  <pageSetup horizontalDpi="600" verticalDpi="600" orientation="landscape" paperSize="9" scale="87" r:id="rId1"/>
</worksheet>
</file>

<file path=xl/worksheets/sheet67.xml><?xml version="1.0" encoding="utf-8"?>
<worksheet xmlns="http://schemas.openxmlformats.org/spreadsheetml/2006/main" xmlns:r="http://schemas.openxmlformats.org/officeDocument/2006/relationships">
  <dimension ref="A1:F62"/>
  <sheetViews>
    <sheetView zoomScalePageLayoutView="0" workbookViewId="0" topLeftCell="A1">
      <pane xSplit="2" ySplit="1" topLeftCell="C2" activePane="bottomRight" state="frozen"/>
      <selection pane="topLeft" activeCell="B41" sqref="B41"/>
      <selection pane="topRight" activeCell="B41" sqref="B41"/>
      <selection pane="bottomLeft" activeCell="B41" sqref="B41"/>
      <selection pane="bottomRight" activeCell="D44" sqref="D44"/>
    </sheetView>
  </sheetViews>
  <sheetFormatPr defaultColWidth="8.796875" defaultRowHeight="14.25"/>
  <cols>
    <col min="1" max="1" width="4" style="36" bestFit="1" customWidth="1"/>
    <col min="2" max="2" width="36.19921875" style="36" bestFit="1" customWidth="1"/>
    <col min="3" max="3" width="54.5" style="401" bestFit="1" customWidth="1"/>
    <col min="4" max="4" width="24" style="401" bestFit="1" customWidth="1"/>
    <col min="5" max="5" width="13.5" style="39" customWidth="1"/>
    <col min="6" max="6" width="17.19921875" style="39" customWidth="1"/>
    <col min="7" max="16384" width="9" style="36" customWidth="1"/>
  </cols>
  <sheetData>
    <row r="1" spans="1:6" s="79" customFormat="1" ht="11.25">
      <c r="A1" s="447" t="s">
        <v>1582</v>
      </c>
      <c r="B1" s="29" t="s">
        <v>1531</v>
      </c>
      <c r="C1" s="29" t="s">
        <v>497</v>
      </c>
      <c r="D1" s="30" t="s">
        <v>813</v>
      </c>
      <c r="E1" s="30" t="s">
        <v>518</v>
      </c>
      <c r="F1" s="30" t="s">
        <v>519</v>
      </c>
    </row>
    <row r="2" spans="1:6" ht="11.25">
      <c r="A2" s="32">
        <v>0</v>
      </c>
      <c r="B2" s="72" t="s">
        <v>210</v>
      </c>
      <c r="C2" s="203"/>
      <c r="D2" s="203"/>
      <c r="E2" s="26" t="s">
        <v>371</v>
      </c>
      <c r="F2" s="26"/>
    </row>
    <row r="3" spans="1:6" ht="11.25">
      <c r="A3" s="32">
        <v>1</v>
      </c>
      <c r="B3" s="52" t="s">
        <v>13</v>
      </c>
      <c r="C3" s="203"/>
      <c r="D3" s="203"/>
      <c r="E3" s="26"/>
      <c r="F3" s="26"/>
    </row>
    <row r="4" spans="1:6" ht="11.25">
      <c r="A4" s="32">
        <v>2</v>
      </c>
      <c r="B4" s="385" t="s">
        <v>468</v>
      </c>
      <c r="C4" s="203"/>
      <c r="D4" s="203"/>
      <c r="E4" s="26"/>
      <c r="F4" s="26"/>
    </row>
    <row r="5" spans="1:6" ht="11.25">
      <c r="A5" s="32">
        <v>3</v>
      </c>
      <c r="B5" s="64" t="s">
        <v>219</v>
      </c>
      <c r="C5" s="203"/>
      <c r="D5" s="203"/>
      <c r="E5" s="26" t="s">
        <v>371</v>
      </c>
      <c r="F5" s="26"/>
    </row>
    <row r="6" spans="1:6" ht="11.25">
      <c r="A6" s="32">
        <v>4</v>
      </c>
      <c r="B6" s="385" t="s">
        <v>468</v>
      </c>
      <c r="C6" s="203"/>
      <c r="D6" s="203"/>
      <c r="E6" s="26"/>
      <c r="F6" s="26"/>
    </row>
    <row r="7" spans="1:6" ht="11.25">
      <c r="A7" s="32">
        <v>5</v>
      </c>
      <c r="B7" s="64" t="s">
        <v>315</v>
      </c>
      <c r="C7" s="203"/>
      <c r="D7" s="203"/>
      <c r="E7" s="26" t="s">
        <v>371</v>
      </c>
      <c r="F7" s="26"/>
    </row>
    <row r="8" spans="1:6" ht="11.25">
      <c r="A8" s="32">
        <v>6</v>
      </c>
      <c r="B8" s="52" t="s">
        <v>516</v>
      </c>
      <c r="C8" s="203" t="s">
        <v>994</v>
      </c>
      <c r="D8" s="203" t="s">
        <v>763</v>
      </c>
      <c r="E8" s="26" t="s">
        <v>371</v>
      </c>
      <c r="F8" s="26"/>
    </row>
    <row r="9" spans="1:6" ht="11.25">
      <c r="A9" s="32">
        <v>7</v>
      </c>
      <c r="B9" s="63" t="s">
        <v>1429</v>
      </c>
      <c r="C9" s="203" t="s">
        <v>994</v>
      </c>
      <c r="D9" s="203" t="s">
        <v>8</v>
      </c>
      <c r="E9" s="26" t="s">
        <v>371</v>
      </c>
      <c r="F9" s="26"/>
    </row>
    <row r="10" spans="1:6" ht="11.25">
      <c r="A10" s="32">
        <v>8</v>
      </c>
      <c r="B10" s="386" t="s">
        <v>469</v>
      </c>
      <c r="C10" s="203"/>
      <c r="D10" s="203"/>
      <c r="E10" s="26"/>
      <c r="F10" s="26"/>
    </row>
    <row r="11" spans="1:6" ht="11.25">
      <c r="A11" s="32">
        <v>9</v>
      </c>
      <c r="B11" s="206" t="s">
        <v>368</v>
      </c>
      <c r="C11" s="203"/>
      <c r="D11" s="203"/>
      <c r="E11" s="26" t="s">
        <v>371</v>
      </c>
      <c r="F11" s="26"/>
    </row>
    <row r="12" spans="1:6" ht="11.25">
      <c r="A12" s="32">
        <v>10</v>
      </c>
      <c r="B12" s="387" t="s">
        <v>367</v>
      </c>
      <c r="C12" s="203"/>
      <c r="D12" s="203"/>
      <c r="E12" s="26"/>
      <c r="F12" s="26"/>
    </row>
    <row r="13" spans="1:6" ht="11.25">
      <c r="A13" s="32">
        <v>11</v>
      </c>
      <c r="B13" s="386" t="s">
        <v>956</v>
      </c>
      <c r="C13" s="203"/>
      <c r="D13" s="203"/>
      <c r="E13" s="26"/>
      <c r="F13" s="26"/>
    </row>
    <row r="14" spans="1:6" ht="11.25">
      <c r="A14" s="32">
        <v>12</v>
      </c>
      <c r="B14" s="206" t="s">
        <v>324</v>
      </c>
      <c r="C14" s="203"/>
      <c r="D14" s="203"/>
      <c r="E14" s="26" t="s">
        <v>371</v>
      </c>
      <c r="F14" s="26"/>
    </row>
    <row r="15" spans="1:6" ht="11.25">
      <c r="A15" s="32">
        <v>13</v>
      </c>
      <c r="B15" s="387" t="s">
        <v>325</v>
      </c>
      <c r="C15" s="203"/>
      <c r="D15" s="203"/>
      <c r="E15" s="26"/>
      <c r="F15" s="26"/>
    </row>
    <row r="16" spans="1:6" ht="11.25">
      <c r="A16" s="32">
        <v>14</v>
      </c>
      <c r="B16" s="386" t="s">
        <v>470</v>
      </c>
      <c r="C16" s="203"/>
      <c r="D16" s="203"/>
      <c r="E16" s="26"/>
      <c r="F16" s="26"/>
    </row>
    <row r="17" spans="1:6" ht="11.25">
      <c r="A17" s="32">
        <v>15</v>
      </c>
      <c r="B17" s="206" t="s">
        <v>348</v>
      </c>
      <c r="C17" s="203"/>
      <c r="D17" s="203"/>
      <c r="E17" s="26" t="s">
        <v>371</v>
      </c>
      <c r="F17" s="26"/>
    </row>
    <row r="18" spans="1:6" ht="11.25">
      <c r="A18" s="32">
        <v>16</v>
      </c>
      <c r="B18" s="387" t="s">
        <v>349</v>
      </c>
      <c r="C18" s="203"/>
      <c r="D18" s="203"/>
      <c r="E18" s="26"/>
      <c r="F18" s="26"/>
    </row>
    <row r="19" spans="1:6" ht="45">
      <c r="A19" s="32">
        <v>17</v>
      </c>
      <c r="B19" s="63" t="s">
        <v>9</v>
      </c>
      <c r="C19" s="417" t="s">
        <v>1552</v>
      </c>
      <c r="D19" s="203"/>
      <c r="E19" s="26" t="s">
        <v>371</v>
      </c>
      <c r="F19" s="26"/>
    </row>
    <row r="20" spans="1:6" ht="11.25">
      <c r="A20" s="32">
        <v>18</v>
      </c>
      <c r="B20" s="386" t="s">
        <v>471</v>
      </c>
      <c r="C20" s="203"/>
      <c r="D20" s="203"/>
      <c r="E20" s="26"/>
      <c r="F20" s="26"/>
    </row>
    <row r="21" spans="1:6" ht="11.25">
      <c r="A21" s="32">
        <v>19</v>
      </c>
      <c r="B21" s="388" t="s">
        <v>105</v>
      </c>
      <c r="C21" s="203" t="s">
        <v>857</v>
      </c>
      <c r="D21" s="203"/>
      <c r="E21" s="26"/>
      <c r="F21" s="26"/>
    </row>
    <row r="22" spans="1:6" ht="11.25">
      <c r="A22" s="32">
        <v>20</v>
      </c>
      <c r="B22" s="388" t="s">
        <v>106</v>
      </c>
      <c r="C22" s="203" t="s">
        <v>857</v>
      </c>
      <c r="D22" s="203"/>
      <c r="E22" s="26"/>
      <c r="F22" s="26"/>
    </row>
    <row r="23" spans="1:6" ht="11.25">
      <c r="A23" s="32">
        <v>21</v>
      </c>
      <c r="B23" s="206" t="s">
        <v>107</v>
      </c>
      <c r="C23" s="203"/>
      <c r="D23" s="203"/>
      <c r="E23" s="26" t="s">
        <v>371</v>
      </c>
      <c r="F23" s="26"/>
    </row>
    <row r="24" spans="1:6" ht="11.25">
      <c r="A24" s="32">
        <v>22</v>
      </c>
      <c r="B24" s="389" t="s">
        <v>220</v>
      </c>
      <c r="C24" s="203"/>
      <c r="D24" s="203"/>
      <c r="E24" s="26" t="s">
        <v>371</v>
      </c>
      <c r="F24" s="26"/>
    </row>
    <row r="25" spans="1:6" ht="11.25">
      <c r="A25" s="32">
        <v>23</v>
      </c>
      <c r="B25" s="389" t="s">
        <v>221</v>
      </c>
      <c r="C25" s="203"/>
      <c r="D25" s="203"/>
      <c r="E25" s="26" t="s">
        <v>371</v>
      </c>
      <c r="F25" s="26"/>
    </row>
    <row r="26" spans="1:6" ht="11.25">
      <c r="A26" s="32">
        <v>24</v>
      </c>
      <c r="B26" s="206" t="s">
        <v>222</v>
      </c>
      <c r="C26" s="203"/>
      <c r="D26" s="203"/>
      <c r="E26" s="26" t="s">
        <v>371</v>
      </c>
      <c r="F26" s="26"/>
    </row>
    <row r="27" spans="1:6" ht="11.25">
      <c r="A27" s="32">
        <v>25</v>
      </c>
      <c r="B27" s="386" t="s">
        <v>957</v>
      </c>
      <c r="C27" s="203"/>
      <c r="D27" s="203"/>
      <c r="E27" s="26"/>
      <c r="F27" s="26"/>
    </row>
    <row r="28" spans="1:6" ht="11.25">
      <c r="A28" s="32">
        <v>26</v>
      </c>
      <c r="B28" s="390" t="s">
        <v>326</v>
      </c>
      <c r="C28" s="203"/>
      <c r="D28" s="203"/>
      <c r="E28" s="26" t="s">
        <v>371</v>
      </c>
      <c r="F28" s="26"/>
    </row>
    <row r="29" spans="1:6" ht="11.25">
      <c r="A29" s="32">
        <v>27</v>
      </c>
      <c r="B29" s="387" t="s">
        <v>327</v>
      </c>
      <c r="C29" s="203"/>
      <c r="D29" s="203"/>
      <c r="E29" s="26" t="s">
        <v>371</v>
      </c>
      <c r="F29" s="26"/>
    </row>
    <row r="30" spans="1:6" ht="11.25">
      <c r="A30" s="32">
        <v>28</v>
      </c>
      <c r="B30" s="52" t="s">
        <v>10</v>
      </c>
      <c r="C30" s="203"/>
      <c r="D30" s="203"/>
      <c r="E30" s="26"/>
      <c r="F30" s="26"/>
    </row>
    <row r="31" spans="1:6" ht="11.25">
      <c r="A31" s="32">
        <v>29</v>
      </c>
      <c r="B31" s="385" t="s">
        <v>471</v>
      </c>
      <c r="C31" s="203"/>
      <c r="D31" s="203"/>
      <c r="E31" s="26"/>
      <c r="F31" s="26"/>
    </row>
    <row r="32" spans="1:6" ht="11.25">
      <c r="A32" s="32">
        <v>30</v>
      </c>
      <c r="B32" s="391" t="s">
        <v>216</v>
      </c>
      <c r="C32" s="203"/>
      <c r="D32" s="203"/>
      <c r="E32" s="26"/>
      <c r="F32" s="26"/>
    </row>
    <row r="33" spans="1:6" ht="11.25">
      <c r="A33" s="32">
        <v>31</v>
      </c>
      <c r="B33" s="64" t="s">
        <v>215</v>
      </c>
      <c r="C33" s="203"/>
      <c r="D33" s="203"/>
      <c r="E33" s="26" t="s">
        <v>371</v>
      </c>
      <c r="F33" s="26"/>
    </row>
    <row r="34" spans="1:6" ht="11.25">
      <c r="A34" s="32">
        <v>32</v>
      </c>
      <c r="B34" s="64" t="s">
        <v>92</v>
      </c>
      <c r="C34" s="203"/>
      <c r="D34" s="203"/>
      <c r="E34" s="26" t="s">
        <v>371</v>
      </c>
      <c r="F34" s="26"/>
    </row>
    <row r="35" spans="1:6" ht="11.25">
      <c r="A35" s="32">
        <v>33</v>
      </c>
      <c r="B35" s="64" t="s">
        <v>217</v>
      </c>
      <c r="C35" s="203"/>
      <c r="D35" s="203"/>
      <c r="E35" s="26" t="s">
        <v>371</v>
      </c>
      <c r="F35" s="26"/>
    </row>
    <row r="36" spans="1:6" ht="11.25">
      <c r="A36" s="32">
        <v>34</v>
      </c>
      <c r="B36" s="64" t="s">
        <v>93</v>
      </c>
      <c r="C36" s="203"/>
      <c r="D36" s="203"/>
      <c r="E36" s="26" t="s">
        <v>371</v>
      </c>
      <c r="F36" s="26"/>
    </row>
    <row r="37" spans="1:6" ht="11.25">
      <c r="A37" s="32">
        <v>35</v>
      </c>
      <c r="B37" s="64" t="s">
        <v>94</v>
      </c>
      <c r="C37" s="203"/>
      <c r="D37" s="203"/>
      <c r="E37" s="26" t="s">
        <v>371</v>
      </c>
      <c r="F37" s="26"/>
    </row>
    <row r="38" spans="1:6" ht="11.25">
      <c r="A38" s="32">
        <v>36</v>
      </c>
      <c r="B38" s="64" t="s">
        <v>95</v>
      </c>
      <c r="C38" s="203"/>
      <c r="D38" s="203"/>
      <c r="E38" s="26" t="s">
        <v>371</v>
      </c>
      <c r="F38" s="26"/>
    </row>
    <row r="39" spans="1:6" ht="11.25">
      <c r="A39" s="32">
        <v>37</v>
      </c>
      <c r="B39" s="64" t="s">
        <v>96</v>
      </c>
      <c r="C39" s="203"/>
      <c r="D39" s="203"/>
      <c r="E39" s="26" t="s">
        <v>371</v>
      </c>
      <c r="F39" s="26"/>
    </row>
    <row r="40" spans="1:6" ht="33.75">
      <c r="A40" s="32">
        <v>38</v>
      </c>
      <c r="B40" s="392" t="s">
        <v>330</v>
      </c>
      <c r="C40" s="393" t="s">
        <v>1430</v>
      </c>
      <c r="D40" s="203"/>
      <c r="E40" s="26"/>
      <c r="F40" s="26"/>
    </row>
    <row r="41" spans="1:6" ht="11.25">
      <c r="A41" s="32">
        <v>39</v>
      </c>
      <c r="B41" s="385" t="s">
        <v>472</v>
      </c>
      <c r="C41" s="203"/>
      <c r="D41" s="203"/>
      <c r="E41" s="26"/>
      <c r="F41" s="26"/>
    </row>
    <row r="42" spans="1:6" ht="11.25">
      <c r="A42" s="32">
        <v>40</v>
      </c>
      <c r="B42" s="373" t="s">
        <v>97</v>
      </c>
      <c r="C42" s="203"/>
      <c r="D42" s="203"/>
      <c r="E42" s="26" t="s">
        <v>371</v>
      </c>
      <c r="F42" s="26"/>
    </row>
    <row r="43" spans="1:6" ht="11.25">
      <c r="A43" s="32">
        <v>41</v>
      </c>
      <c r="B43" s="394" t="s">
        <v>214</v>
      </c>
      <c r="C43" s="203"/>
      <c r="D43" s="203"/>
      <c r="E43" s="26"/>
      <c r="F43" s="26"/>
    </row>
    <row r="44" spans="1:6" ht="11.25">
      <c r="A44" s="32">
        <v>42</v>
      </c>
      <c r="B44" s="385" t="s">
        <v>957</v>
      </c>
      <c r="C44" s="203"/>
      <c r="D44" s="203"/>
      <c r="E44" s="26" t="s">
        <v>371</v>
      </c>
      <c r="F44" s="26"/>
    </row>
    <row r="45" spans="1:6" ht="11.25">
      <c r="A45" s="32">
        <v>43</v>
      </c>
      <c r="B45" s="64" t="s">
        <v>328</v>
      </c>
      <c r="C45" s="203"/>
      <c r="D45" s="203"/>
      <c r="E45" s="26"/>
      <c r="F45" s="26"/>
    </row>
    <row r="46" spans="1:6" ht="11.25">
      <c r="A46" s="32">
        <v>44</v>
      </c>
      <c r="B46" s="394" t="s">
        <v>329</v>
      </c>
      <c r="C46" s="203"/>
      <c r="D46" s="203"/>
      <c r="E46" s="26"/>
      <c r="F46" s="26"/>
    </row>
    <row r="47" spans="1:6" ht="11.25">
      <c r="A47" s="32">
        <v>45</v>
      </c>
      <c r="B47" s="52" t="s">
        <v>11</v>
      </c>
      <c r="C47" s="203"/>
      <c r="D47" s="203"/>
      <c r="E47" s="26" t="s">
        <v>371</v>
      </c>
      <c r="F47" s="26"/>
    </row>
    <row r="48" spans="1:6" s="398" customFormat="1" ht="11.25">
      <c r="A48" s="395"/>
      <c r="B48" s="396" t="s">
        <v>324</v>
      </c>
      <c r="C48" s="203"/>
      <c r="D48" s="203"/>
      <c r="E48" s="397"/>
      <c r="F48" s="397"/>
    </row>
    <row r="49" spans="1:6" s="398" customFormat="1" ht="11.25">
      <c r="A49" s="395"/>
      <c r="B49" s="396" t="s">
        <v>326</v>
      </c>
      <c r="C49" s="203"/>
      <c r="D49" s="203"/>
      <c r="E49" s="397"/>
      <c r="F49" s="397"/>
    </row>
    <row r="50" spans="1:6" s="398" customFormat="1" ht="11.25">
      <c r="A50" s="395"/>
      <c r="B50" s="396" t="s">
        <v>328</v>
      </c>
      <c r="C50" s="203"/>
      <c r="D50" s="203"/>
      <c r="E50" s="397"/>
      <c r="F50" s="397"/>
    </row>
    <row r="51" spans="1:6" ht="11.25">
      <c r="A51" s="32">
        <v>46</v>
      </c>
      <c r="B51" s="52" t="s">
        <v>12</v>
      </c>
      <c r="C51" s="203"/>
      <c r="D51" s="203"/>
      <c r="E51" s="26" t="s">
        <v>371</v>
      </c>
      <c r="F51" s="26"/>
    </row>
    <row r="52" spans="1:6" ht="11.25">
      <c r="A52" s="32">
        <v>47</v>
      </c>
      <c r="B52" s="63" t="s">
        <v>108</v>
      </c>
      <c r="C52" s="203"/>
      <c r="D52" s="203"/>
      <c r="E52" s="26" t="s">
        <v>371</v>
      </c>
      <c r="F52" s="26"/>
    </row>
    <row r="53" spans="1:6" ht="11.25">
      <c r="A53" s="32">
        <v>48</v>
      </c>
      <c r="B53" s="63" t="s">
        <v>109</v>
      </c>
      <c r="C53" s="203"/>
      <c r="D53" s="203"/>
      <c r="E53" s="26" t="s">
        <v>371</v>
      </c>
      <c r="F53" s="26"/>
    </row>
    <row r="54" spans="1:6" ht="11.25">
      <c r="A54" s="32">
        <v>49</v>
      </c>
      <c r="B54" s="63" t="s">
        <v>110</v>
      </c>
      <c r="C54" s="203"/>
      <c r="D54" s="203"/>
      <c r="E54" s="26" t="s">
        <v>371</v>
      </c>
      <c r="F54" s="26"/>
    </row>
    <row r="55" spans="1:6" ht="11.25">
      <c r="A55" s="32">
        <v>50</v>
      </c>
      <c r="B55" s="63" t="s">
        <v>111</v>
      </c>
      <c r="C55" s="203"/>
      <c r="D55" s="203"/>
      <c r="E55" s="26" t="s">
        <v>371</v>
      </c>
      <c r="F55" s="26"/>
    </row>
    <row r="56" spans="1:6" ht="11.25">
      <c r="A56" s="32">
        <v>51</v>
      </c>
      <c r="B56" s="52" t="s">
        <v>6</v>
      </c>
      <c r="C56" s="203"/>
      <c r="D56" s="203"/>
      <c r="E56" s="26" t="s">
        <v>371</v>
      </c>
      <c r="F56" s="26"/>
    </row>
    <row r="57" spans="1:6" ht="11.25">
      <c r="A57" s="32"/>
      <c r="B57" s="32"/>
      <c r="C57" s="203"/>
      <c r="D57" s="203"/>
      <c r="E57" s="26"/>
      <c r="F57" s="26"/>
    </row>
    <row r="58" spans="1:6" ht="11.25">
      <c r="A58" s="32"/>
      <c r="B58" s="399" t="s">
        <v>470</v>
      </c>
      <c r="C58" s="203"/>
      <c r="D58" s="203"/>
      <c r="E58" s="26"/>
      <c r="F58" s="26"/>
    </row>
    <row r="59" spans="1:6" ht="11.25">
      <c r="A59" s="32">
        <v>52</v>
      </c>
      <c r="B59" s="43" t="s">
        <v>378</v>
      </c>
      <c r="C59" s="203" t="s">
        <v>672</v>
      </c>
      <c r="D59" s="203"/>
      <c r="E59" s="26"/>
      <c r="F59" s="26"/>
    </row>
    <row r="60" spans="1:6" s="398" customFormat="1" ht="11.25">
      <c r="A60" s="395"/>
      <c r="B60" s="400" t="s">
        <v>348</v>
      </c>
      <c r="C60" s="203"/>
      <c r="D60" s="203"/>
      <c r="E60" s="397"/>
      <c r="F60" s="397"/>
    </row>
    <row r="61" spans="1:6" ht="22.5">
      <c r="A61" s="32">
        <v>53</v>
      </c>
      <c r="B61" s="52" t="s">
        <v>380</v>
      </c>
      <c r="C61" s="203" t="s">
        <v>858</v>
      </c>
      <c r="D61" s="203"/>
      <c r="E61" s="26" t="s">
        <v>371</v>
      </c>
      <c r="F61" s="26"/>
    </row>
    <row r="62" spans="1:6" ht="11.25">
      <c r="A62" s="32">
        <v>54</v>
      </c>
      <c r="B62" s="43" t="s">
        <v>379</v>
      </c>
      <c r="C62" s="203"/>
      <c r="D62" s="203"/>
      <c r="E62" s="26"/>
      <c r="F62" s="26"/>
    </row>
  </sheetData>
  <sheetProtection/>
  <hyperlinks>
    <hyperlink ref="A1" location="Links_" display="Links"/>
  </hyperlinks>
  <printOptions/>
  <pageMargins left="0.7" right="0.7" top="0.75" bottom="0.75" header="0.3" footer="0.3"/>
  <pageSetup horizontalDpi="600" verticalDpi="600" orientation="landscape" paperSize="9" scale="76" r:id="rId1"/>
</worksheet>
</file>

<file path=xl/worksheets/sheet68.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8.796875" defaultRowHeight="14.25"/>
  <cols>
    <col min="1" max="1" width="4" style="36" bestFit="1" customWidth="1"/>
    <col min="2" max="2" width="23.3984375" style="36" customWidth="1"/>
    <col min="3" max="3" width="65.19921875" style="35" customWidth="1"/>
    <col min="4" max="4" width="17.8984375" style="35" customWidth="1"/>
    <col min="5" max="5" width="14.19921875" style="35" customWidth="1"/>
    <col min="6" max="6" width="15.5" style="35" customWidth="1"/>
    <col min="7" max="8" width="4.09765625" style="35" bestFit="1" customWidth="1"/>
    <col min="9" max="16384" width="9" style="36" customWidth="1"/>
  </cols>
  <sheetData>
    <row r="1" spans="1:7" s="79" customFormat="1" ht="11.25">
      <c r="A1" s="447" t="s">
        <v>1582</v>
      </c>
      <c r="B1" s="29" t="s">
        <v>1554</v>
      </c>
      <c r="C1" s="29" t="s">
        <v>497</v>
      </c>
      <c r="D1" s="30" t="s">
        <v>813</v>
      </c>
      <c r="E1" s="30" t="s">
        <v>518</v>
      </c>
      <c r="F1" s="30" t="s">
        <v>519</v>
      </c>
      <c r="G1" s="309"/>
    </row>
    <row r="2" spans="1:6" ht="11.25">
      <c r="A2" s="32">
        <v>0</v>
      </c>
      <c r="B2" s="32" t="s">
        <v>53</v>
      </c>
      <c r="C2" s="34"/>
      <c r="D2" s="34"/>
      <c r="E2" s="34"/>
      <c r="F2" s="34"/>
    </row>
    <row r="3" spans="1:6" ht="11.25">
      <c r="A3" s="32">
        <v>0</v>
      </c>
      <c r="B3" s="76" t="s">
        <v>316</v>
      </c>
      <c r="C3" s="34"/>
      <c r="D3" s="34"/>
      <c r="E3" s="34"/>
      <c r="F3" s="34"/>
    </row>
    <row r="4" spans="1:6" ht="22.5">
      <c r="A4" s="32">
        <v>1</v>
      </c>
      <c r="B4" s="3" t="s">
        <v>73</v>
      </c>
      <c r="C4" s="418" t="s">
        <v>1553</v>
      </c>
      <c r="D4" s="34"/>
      <c r="E4" s="34"/>
      <c r="F4" s="34"/>
    </row>
    <row r="5" spans="1:6" ht="11.25">
      <c r="A5" s="32"/>
      <c r="B5" s="380" t="s">
        <v>856</v>
      </c>
      <c r="C5" s="33"/>
      <c r="D5" s="34"/>
      <c r="E5" s="34"/>
      <c r="F5" s="381" t="s">
        <v>310</v>
      </c>
    </row>
    <row r="6" spans="1:6" ht="11.25">
      <c r="A6" s="32"/>
      <c r="B6" s="382" t="s">
        <v>101</v>
      </c>
      <c r="C6" s="34"/>
      <c r="D6" s="34"/>
      <c r="E6" s="34"/>
      <c r="F6" s="381" t="s">
        <v>310</v>
      </c>
    </row>
    <row r="7" spans="1:6" ht="11.25">
      <c r="A7" s="32"/>
      <c r="B7" s="382" t="s">
        <v>102</v>
      </c>
      <c r="C7" s="34"/>
      <c r="D7" s="34"/>
      <c r="E7" s="34"/>
      <c r="F7" s="381" t="s">
        <v>310</v>
      </c>
    </row>
    <row r="8" spans="1:6" ht="11.25">
      <c r="A8" s="32"/>
      <c r="B8" s="382" t="s">
        <v>103</v>
      </c>
      <c r="C8" s="34"/>
      <c r="D8" s="34"/>
      <c r="E8" s="34"/>
      <c r="F8" s="381" t="s">
        <v>310</v>
      </c>
    </row>
    <row r="9" spans="1:6" ht="11.25">
      <c r="A9" s="32"/>
      <c r="B9" s="382" t="s">
        <v>104</v>
      </c>
      <c r="C9" s="34"/>
      <c r="D9" s="34"/>
      <c r="E9" s="34"/>
      <c r="F9" s="381" t="s">
        <v>310</v>
      </c>
    </row>
    <row r="10" spans="1:6" ht="22.5">
      <c r="A10" s="32"/>
      <c r="B10" s="41" t="s">
        <v>678</v>
      </c>
      <c r="C10" s="383" t="s">
        <v>854</v>
      </c>
      <c r="D10" s="34"/>
      <c r="E10" s="34"/>
      <c r="F10" s="34"/>
    </row>
    <row r="11" spans="1:6" ht="22.5">
      <c r="A11" s="32">
        <v>2</v>
      </c>
      <c r="B11" s="239" t="s">
        <v>74</v>
      </c>
      <c r="C11" s="38" t="s">
        <v>993</v>
      </c>
      <c r="D11" s="34"/>
      <c r="E11" s="34"/>
      <c r="F11" s="32"/>
    </row>
    <row r="12" spans="1:6" ht="45">
      <c r="A12" s="32"/>
      <c r="B12" s="278" t="s">
        <v>677</v>
      </c>
      <c r="C12" s="38" t="s">
        <v>855</v>
      </c>
      <c r="D12" s="34"/>
      <c r="E12" s="34"/>
      <c r="F12" s="34"/>
    </row>
    <row r="13" spans="1:6" ht="11.25">
      <c r="A13" s="32"/>
      <c r="B13" s="384" t="s">
        <v>157</v>
      </c>
      <c r="C13" s="34"/>
      <c r="D13" s="34"/>
      <c r="E13" s="34"/>
      <c r="F13" s="34" t="s">
        <v>296</v>
      </c>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8.796875" defaultRowHeight="14.25"/>
  <cols>
    <col min="1" max="1" width="4" style="36" bestFit="1" customWidth="1"/>
    <col min="2" max="2" width="24.09765625" style="36" bestFit="1" customWidth="1"/>
    <col min="3" max="3" width="63.59765625" style="44" bestFit="1" customWidth="1"/>
    <col min="4" max="4" width="16" style="35" customWidth="1"/>
    <col min="5" max="5" width="13.3984375" style="308" bestFit="1" customWidth="1"/>
    <col min="6" max="6" width="14.8984375" style="308" bestFit="1" customWidth="1"/>
    <col min="7" max="16384" width="9" style="36" customWidth="1"/>
  </cols>
  <sheetData>
    <row r="1" spans="1:6" s="31" customFormat="1" ht="11.25">
      <c r="A1" s="447" t="s">
        <v>1582</v>
      </c>
      <c r="B1" s="29" t="s">
        <v>1532</v>
      </c>
      <c r="C1" s="29" t="s">
        <v>497</v>
      </c>
      <c r="D1" s="30" t="s">
        <v>813</v>
      </c>
      <c r="E1" s="30" t="s">
        <v>518</v>
      </c>
      <c r="F1" s="30" t="s">
        <v>519</v>
      </c>
    </row>
    <row r="2" spans="1:6" ht="11.25">
      <c r="A2" s="32">
        <v>0</v>
      </c>
      <c r="B2" s="43" t="s">
        <v>273</v>
      </c>
      <c r="C2" s="33"/>
      <c r="D2" s="34"/>
      <c r="E2" s="50"/>
      <c r="F2" s="50"/>
    </row>
    <row r="3" spans="1:6" ht="11.25">
      <c r="A3" s="32">
        <v>0</v>
      </c>
      <c r="B3" s="355" t="s">
        <v>473</v>
      </c>
      <c r="C3" s="33" t="s">
        <v>843</v>
      </c>
      <c r="D3" s="34"/>
      <c r="E3" s="50"/>
      <c r="F3" s="50"/>
    </row>
    <row r="4" spans="1:6" ht="45">
      <c r="A4" s="32">
        <v>1</v>
      </c>
      <c r="B4" s="52" t="s">
        <v>206</v>
      </c>
      <c r="C4" s="38" t="s">
        <v>859</v>
      </c>
      <c r="D4" s="34"/>
      <c r="E4" s="50" t="s">
        <v>643</v>
      </c>
      <c r="F4" s="50"/>
    </row>
    <row r="5" spans="1:6" ht="11.25">
      <c r="A5" s="32">
        <v>2</v>
      </c>
      <c r="B5" s="51" t="s">
        <v>269</v>
      </c>
      <c r="C5" s="33"/>
      <c r="D5" s="34"/>
      <c r="E5" s="50"/>
      <c r="F5" s="50"/>
    </row>
  </sheetData>
  <sheetProtection/>
  <hyperlinks>
    <hyperlink ref="A1" location="Links_" display="Links"/>
  </hyperlinks>
  <printOptions/>
  <pageMargins left="0.7" right="0.7" top="0.75" bottom="0.75" header="0.3" footer="0.3"/>
  <pageSetup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tabColor theme="3"/>
  </sheetPr>
  <dimension ref="A1:M68"/>
  <sheetViews>
    <sheetView zoomScaleSheetLayoutView="70" zoomScalePageLayoutView="0" workbookViewId="0" topLeftCell="A5">
      <selection activeCell="B22" sqref="B22"/>
    </sheetView>
  </sheetViews>
  <sheetFormatPr defaultColWidth="8.796875" defaultRowHeight="14.25"/>
  <cols>
    <col min="1" max="1" width="3.8984375" style="463" bestFit="1" customWidth="1"/>
    <col min="2" max="2" width="59.19921875" style="464" bestFit="1" customWidth="1"/>
    <col min="3" max="3" width="11.59765625" style="463" bestFit="1" customWidth="1"/>
    <col min="4" max="4" width="4.19921875" style="463" bestFit="1" customWidth="1"/>
    <col min="5" max="5" width="5.09765625" style="463" bestFit="1" customWidth="1"/>
    <col min="6" max="6" width="6" style="463" bestFit="1" customWidth="1"/>
    <col min="7" max="7" width="6.3984375" style="463" bestFit="1" customWidth="1"/>
    <col min="8" max="8" width="6.09765625" style="463" bestFit="1" customWidth="1"/>
    <col min="9" max="9" width="6.59765625" style="463" bestFit="1" customWidth="1"/>
    <col min="10" max="10" width="5.19921875" style="463" bestFit="1" customWidth="1"/>
    <col min="11" max="16384" width="9" style="464" customWidth="1"/>
  </cols>
  <sheetData>
    <row r="1" spans="1:9" s="458" customFormat="1" ht="11.25">
      <c r="A1" s="600" t="s">
        <v>1582</v>
      </c>
      <c r="B1" s="603" t="s">
        <v>1253</v>
      </c>
      <c r="C1" s="604" t="s">
        <v>1234</v>
      </c>
      <c r="D1" s="604" t="s">
        <v>822</v>
      </c>
      <c r="E1" s="604" t="s">
        <v>1361</v>
      </c>
      <c r="F1" s="604" t="s">
        <v>1216</v>
      </c>
      <c r="G1" s="604" t="s">
        <v>1237</v>
      </c>
      <c r="H1" s="604" t="s">
        <v>1217</v>
      </c>
      <c r="I1" s="604" t="s">
        <v>497</v>
      </c>
    </row>
    <row r="2" spans="1:13" s="463" customFormat="1" ht="11.25">
      <c r="A2" s="466"/>
      <c r="B2" s="459" t="s">
        <v>1205</v>
      </c>
      <c r="C2" s="460" t="s">
        <v>1231</v>
      </c>
      <c r="D2" s="461" t="s">
        <v>1312</v>
      </c>
      <c r="E2" s="462" t="str">
        <f>CONCATENATE("dim_",D2)</f>
        <v>dim_AT</v>
      </c>
      <c r="F2" s="461" t="s">
        <v>1224</v>
      </c>
      <c r="G2" s="462" t="s">
        <v>1219</v>
      </c>
      <c r="H2" s="462" t="s">
        <v>1238</v>
      </c>
      <c r="I2" s="462"/>
      <c r="K2" s="464"/>
      <c r="L2" s="464"/>
      <c r="M2" s="464"/>
    </row>
    <row r="3" spans="1:9" s="463" customFormat="1" ht="11.25">
      <c r="A3" s="466">
        <v>1</v>
      </c>
      <c r="B3" s="459" t="s">
        <v>1335</v>
      </c>
      <c r="C3" s="460" t="s">
        <v>1233</v>
      </c>
      <c r="D3" s="465" t="s">
        <v>1070</v>
      </c>
      <c r="E3" s="462" t="str">
        <f>CONCATENATE("al_",D3)</f>
        <v>al_x1</v>
      </c>
      <c r="F3" s="461" t="s">
        <v>1224</v>
      </c>
      <c r="G3" s="462" t="s">
        <v>1235</v>
      </c>
      <c r="H3" s="462"/>
      <c r="I3" s="462"/>
    </row>
    <row r="4" spans="1:9" s="463" customFormat="1" ht="11.25">
      <c r="A4" s="466">
        <v>2</v>
      </c>
      <c r="B4" s="459" t="s">
        <v>636</v>
      </c>
      <c r="C4" s="460" t="s">
        <v>1233</v>
      </c>
      <c r="D4" s="465" t="s">
        <v>1071</v>
      </c>
      <c r="E4" s="462" t="str">
        <f aca="true" t="shared" si="0" ref="E4:E67">CONCATENATE("al_",D4)</f>
        <v>al_x2</v>
      </c>
      <c r="F4" s="461" t="s">
        <v>1224</v>
      </c>
      <c r="G4" s="462" t="s">
        <v>1235</v>
      </c>
      <c r="H4" s="462"/>
      <c r="I4" s="462"/>
    </row>
    <row r="5" spans="1:9" s="463" customFormat="1" ht="11.25">
      <c r="A5" s="466">
        <v>3</v>
      </c>
      <c r="B5" s="459" t="s">
        <v>635</v>
      </c>
      <c r="C5" s="460" t="s">
        <v>1233</v>
      </c>
      <c r="D5" s="465" t="s">
        <v>1072</v>
      </c>
      <c r="E5" s="462" t="str">
        <f t="shared" si="0"/>
        <v>al_x3</v>
      </c>
      <c r="F5" s="461" t="s">
        <v>1224</v>
      </c>
      <c r="G5" s="462" t="s">
        <v>1235</v>
      </c>
      <c r="H5" s="462"/>
      <c r="I5" s="462"/>
    </row>
    <row r="6" spans="1:9" s="463" customFormat="1" ht="11.25">
      <c r="A6" s="466">
        <v>4</v>
      </c>
      <c r="B6" s="459" t="s">
        <v>634</v>
      </c>
      <c r="C6" s="460" t="s">
        <v>1233</v>
      </c>
      <c r="D6" s="465" t="s">
        <v>1073</v>
      </c>
      <c r="E6" s="462" t="str">
        <f t="shared" si="0"/>
        <v>al_x4</v>
      </c>
      <c r="F6" s="461" t="s">
        <v>1224</v>
      </c>
      <c r="G6" s="462" t="s">
        <v>1235</v>
      </c>
      <c r="H6" s="462"/>
      <c r="I6" s="462"/>
    </row>
    <row r="7" spans="1:9" s="463" customFormat="1" ht="11.25">
      <c r="A7" s="466">
        <v>5</v>
      </c>
      <c r="B7" s="459" t="s">
        <v>641</v>
      </c>
      <c r="C7" s="460" t="s">
        <v>1233</v>
      </c>
      <c r="D7" s="465" t="s">
        <v>1074</v>
      </c>
      <c r="E7" s="462" t="str">
        <f t="shared" si="0"/>
        <v>al_x5</v>
      </c>
      <c r="F7" s="461" t="s">
        <v>1224</v>
      </c>
      <c r="G7" s="462" t="s">
        <v>1235</v>
      </c>
      <c r="H7" s="462"/>
      <c r="I7" s="462"/>
    </row>
    <row r="8" spans="1:9" s="463" customFormat="1" ht="11.25">
      <c r="A8" s="466">
        <v>6</v>
      </c>
      <c r="B8" s="459" t="s">
        <v>195</v>
      </c>
      <c r="C8" s="460" t="s">
        <v>1233</v>
      </c>
      <c r="D8" s="465" t="s">
        <v>1075</v>
      </c>
      <c r="E8" s="462" t="str">
        <f t="shared" si="0"/>
        <v>al_x6</v>
      </c>
      <c r="F8" s="461" t="s">
        <v>1224</v>
      </c>
      <c r="G8" s="462" t="s">
        <v>1235</v>
      </c>
      <c r="H8" s="462"/>
      <c r="I8" s="462"/>
    </row>
    <row r="9" spans="1:9" s="463" customFormat="1" ht="11.25">
      <c r="A9" s="466">
        <v>7</v>
      </c>
      <c r="B9" s="459" t="s">
        <v>116</v>
      </c>
      <c r="C9" s="460" t="s">
        <v>1233</v>
      </c>
      <c r="D9" s="465" t="s">
        <v>1076</v>
      </c>
      <c r="E9" s="462" t="str">
        <f t="shared" si="0"/>
        <v>al_x7</v>
      </c>
      <c r="F9" s="461" t="s">
        <v>1224</v>
      </c>
      <c r="G9" s="462" t="s">
        <v>1235</v>
      </c>
      <c r="H9" s="462"/>
      <c r="I9" s="462"/>
    </row>
    <row r="10" spans="1:9" s="463" customFormat="1" ht="11.25">
      <c r="A10" s="466">
        <v>8</v>
      </c>
      <c r="B10" s="459" t="s">
        <v>637</v>
      </c>
      <c r="C10" s="460" t="s">
        <v>1233</v>
      </c>
      <c r="D10" s="465" t="s">
        <v>1077</v>
      </c>
      <c r="E10" s="462" t="str">
        <f t="shared" si="0"/>
        <v>al_x8</v>
      </c>
      <c r="F10" s="461" t="s">
        <v>1224</v>
      </c>
      <c r="G10" s="462" t="s">
        <v>1235</v>
      </c>
      <c r="H10" s="462"/>
      <c r="I10" s="462"/>
    </row>
    <row r="11" spans="1:9" s="463" customFormat="1" ht="11.25">
      <c r="A11" s="466">
        <v>9</v>
      </c>
      <c r="B11" s="459" t="s">
        <v>71</v>
      </c>
      <c r="C11" s="460" t="s">
        <v>1233</v>
      </c>
      <c r="D11" s="465" t="s">
        <v>1078</v>
      </c>
      <c r="E11" s="462" t="str">
        <f t="shared" si="0"/>
        <v>al_x9</v>
      </c>
      <c r="F11" s="461" t="s">
        <v>1224</v>
      </c>
      <c r="G11" s="462" t="s">
        <v>1235</v>
      </c>
      <c r="H11" s="462"/>
      <c r="I11" s="462"/>
    </row>
    <row r="12" spans="1:9" ht="11.25">
      <c r="A12" s="466">
        <v>10</v>
      </c>
      <c r="B12" s="459" t="s">
        <v>885</v>
      </c>
      <c r="C12" s="460" t="s">
        <v>1233</v>
      </c>
      <c r="D12" s="465" t="s">
        <v>1079</v>
      </c>
      <c r="E12" s="462" t="str">
        <f t="shared" si="0"/>
        <v>al_x10</v>
      </c>
      <c r="F12" s="461" t="s">
        <v>1224</v>
      </c>
      <c r="G12" s="462" t="s">
        <v>1235</v>
      </c>
      <c r="H12" s="462"/>
      <c r="I12" s="462"/>
    </row>
    <row r="13" spans="1:9" ht="11.25">
      <c r="A13" s="466">
        <v>11</v>
      </c>
      <c r="B13" s="459" t="s">
        <v>1063</v>
      </c>
      <c r="C13" s="460" t="s">
        <v>1233</v>
      </c>
      <c r="D13" s="465" t="s">
        <v>1080</v>
      </c>
      <c r="E13" s="462" t="str">
        <f t="shared" si="0"/>
        <v>al_x11</v>
      </c>
      <c r="F13" s="461" t="s">
        <v>1224</v>
      </c>
      <c r="G13" s="462" t="s">
        <v>1235</v>
      </c>
      <c r="H13" s="462"/>
      <c r="I13" s="462"/>
    </row>
    <row r="14" spans="1:9" ht="11.25">
      <c r="A14" s="466">
        <v>12</v>
      </c>
      <c r="B14" s="459" t="s">
        <v>749</v>
      </c>
      <c r="C14" s="460" t="s">
        <v>1233</v>
      </c>
      <c r="D14" s="465" t="s">
        <v>1081</v>
      </c>
      <c r="E14" s="462" t="str">
        <f t="shared" si="0"/>
        <v>al_x12</v>
      </c>
      <c r="F14" s="461" t="s">
        <v>1224</v>
      </c>
      <c r="G14" s="462" t="s">
        <v>1235</v>
      </c>
      <c r="H14" s="462"/>
      <c r="I14" s="462"/>
    </row>
    <row r="15" spans="1:9" ht="11.25">
      <c r="A15" s="466">
        <v>13</v>
      </c>
      <c r="B15" s="459" t="s">
        <v>249</v>
      </c>
      <c r="C15" s="460" t="s">
        <v>1233</v>
      </c>
      <c r="D15" s="465" t="s">
        <v>1082</v>
      </c>
      <c r="E15" s="462" t="str">
        <f t="shared" si="0"/>
        <v>al_x13</v>
      </c>
      <c r="F15" s="461" t="s">
        <v>1224</v>
      </c>
      <c r="G15" s="462" t="s">
        <v>1235</v>
      </c>
      <c r="H15" s="462"/>
      <c r="I15" s="462"/>
    </row>
    <row r="16" spans="1:9" ht="11.25">
      <c r="A16" s="466">
        <v>14</v>
      </c>
      <c r="B16" s="459" t="s">
        <v>434</v>
      </c>
      <c r="C16" s="460" t="s">
        <v>1233</v>
      </c>
      <c r="D16" s="465" t="s">
        <v>1083</v>
      </c>
      <c r="E16" s="462" t="str">
        <f t="shared" si="0"/>
        <v>al_x14</v>
      </c>
      <c r="F16" s="461" t="s">
        <v>1224</v>
      </c>
      <c r="G16" s="462" t="s">
        <v>1235</v>
      </c>
      <c r="H16" s="462"/>
      <c r="I16" s="462"/>
    </row>
    <row r="17" spans="1:9" ht="11.25">
      <c r="A17" s="466">
        <v>15</v>
      </c>
      <c r="B17" s="459" t="s">
        <v>433</v>
      </c>
      <c r="C17" s="460" t="s">
        <v>1233</v>
      </c>
      <c r="D17" s="465" t="s">
        <v>1084</v>
      </c>
      <c r="E17" s="462" t="str">
        <f t="shared" si="0"/>
        <v>al_x15</v>
      </c>
      <c r="F17" s="461" t="s">
        <v>1224</v>
      </c>
      <c r="G17" s="462" t="s">
        <v>1235</v>
      </c>
      <c r="H17" s="462"/>
      <c r="I17" s="462"/>
    </row>
    <row r="18" spans="1:9" ht="11.25">
      <c r="A18" s="466">
        <v>16</v>
      </c>
      <c r="B18" s="459" t="s">
        <v>148</v>
      </c>
      <c r="C18" s="460" t="s">
        <v>1233</v>
      </c>
      <c r="D18" s="465" t="s">
        <v>1085</v>
      </c>
      <c r="E18" s="462" t="str">
        <f t="shared" si="0"/>
        <v>al_x16</v>
      </c>
      <c r="F18" s="461" t="s">
        <v>1224</v>
      </c>
      <c r="G18" s="462" t="s">
        <v>1235</v>
      </c>
      <c r="H18" s="462"/>
      <c r="I18" s="462"/>
    </row>
    <row r="19" spans="1:9" ht="11.25">
      <c r="A19" s="466">
        <v>17</v>
      </c>
      <c r="B19" s="459" t="s">
        <v>183</v>
      </c>
      <c r="C19" s="460" t="s">
        <v>1233</v>
      </c>
      <c r="D19" s="465" t="s">
        <v>1086</v>
      </c>
      <c r="E19" s="462" t="str">
        <f t="shared" si="0"/>
        <v>al_x17</v>
      </c>
      <c r="F19" s="461" t="s">
        <v>1224</v>
      </c>
      <c r="G19" s="462" t="s">
        <v>1235</v>
      </c>
      <c r="H19" s="462"/>
      <c r="I19" s="462"/>
    </row>
    <row r="20" spans="1:9" ht="11.25">
      <c r="A20" s="466">
        <v>18</v>
      </c>
      <c r="B20" s="459" t="s">
        <v>259</v>
      </c>
      <c r="C20" s="460" t="s">
        <v>1233</v>
      </c>
      <c r="D20" s="465" t="s">
        <v>1087</v>
      </c>
      <c r="E20" s="462" t="str">
        <f t="shared" si="0"/>
        <v>al_x18</v>
      </c>
      <c r="F20" s="461" t="s">
        <v>1224</v>
      </c>
      <c r="G20" s="462" t="s">
        <v>1235</v>
      </c>
      <c r="H20" s="462"/>
      <c r="I20" s="462"/>
    </row>
    <row r="21" spans="1:9" ht="11.25">
      <c r="A21" s="466">
        <v>19</v>
      </c>
      <c r="B21" s="459" t="s">
        <v>354</v>
      </c>
      <c r="C21" s="460" t="s">
        <v>1233</v>
      </c>
      <c r="D21" s="465" t="s">
        <v>1088</v>
      </c>
      <c r="E21" s="462" t="str">
        <f t="shared" si="0"/>
        <v>al_x19</v>
      </c>
      <c r="F21" s="461" t="s">
        <v>1224</v>
      </c>
      <c r="G21" s="462" t="s">
        <v>1235</v>
      </c>
      <c r="H21" s="462"/>
      <c r="I21" s="462"/>
    </row>
    <row r="22" spans="1:9" ht="11.25">
      <c r="A22" s="466">
        <v>20</v>
      </c>
      <c r="B22" s="459" t="s">
        <v>1336</v>
      </c>
      <c r="C22" s="460" t="s">
        <v>1233</v>
      </c>
      <c r="D22" s="465" t="s">
        <v>1089</v>
      </c>
      <c r="E22" s="462" t="str">
        <f t="shared" si="0"/>
        <v>al_x20</v>
      </c>
      <c r="F22" s="461" t="s">
        <v>1224</v>
      </c>
      <c r="G22" s="462" t="s">
        <v>1235</v>
      </c>
      <c r="H22" s="462"/>
      <c r="I22" s="462"/>
    </row>
    <row r="23" spans="1:9" ht="11.25">
      <c r="A23" s="466">
        <v>21</v>
      </c>
      <c r="B23" s="459" t="s">
        <v>1586</v>
      </c>
      <c r="C23" s="460" t="s">
        <v>1233</v>
      </c>
      <c r="D23" s="465" t="s">
        <v>1090</v>
      </c>
      <c r="E23" s="462" t="str">
        <f t="shared" si="0"/>
        <v>al_x21</v>
      </c>
      <c r="F23" s="461" t="s">
        <v>1224</v>
      </c>
      <c r="G23" s="462" t="s">
        <v>1235</v>
      </c>
      <c r="H23" s="462"/>
      <c r="I23" s="462"/>
    </row>
    <row r="24" spans="1:9" ht="11.25">
      <c r="A24" s="466">
        <v>22</v>
      </c>
      <c r="B24" s="459" t="s">
        <v>759</v>
      </c>
      <c r="C24" s="460" t="s">
        <v>1233</v>
      </c>
      <c r="D24" s="465" t="s">
        <v>1091</v>
      </c>
      <c r="E24" s="462" t="str">
        <f t="shared" si="0"/>
        <v>al_x22</v>
      </c>
      <c r="F24" s="461" t="s">
        <v>1224</v>
      </c>
      <c r="G24" s="462" t="s">
        <v>1235</v>
      </c>
      <c r="H24" s="462"/>
      <c r="I24" s="462"/>
    </row>
    <row r="25" spans="1:9" ht="11.25">
      <c r="A25" s="466">
        <v>23</v>
      </c>
      <c r="B25" s="459" t="s">
        <v>1583</v>
      </c>
      <c r="C25" s="460" t="s">
        <v>1233</v>
      </c>
      <c r="D25" s="465" t="s">
        <v>1092</v>
      </c>
      <c r="E25" s="462" t="str">
        <f t="shared" si="0"/>
        <v>al_x23</v>
      </c>
      <c r="F25" s="461" t="s">
        <v>1224</v>
      </c>
      <c r="G25" s="462" t="s">
        <v>1235</v>
      </c>
      <c r="H25" s="462"/>
      <c r="I25" s="462"/>
    </row>
    <row r="26" spans="1:9" ht="11.25">
      <c r="A26" s="466">
        <v>24</v>
      </c>
      <c r="B26" s="459" t="s">
        <v>1585</v>
      </c>
      <c r="C26" s="460" t="s">
        <v>1233</v>
      </c>
      <c r="D26" s="465" t="s">
        <v>1093</v>
      </c>
      <c r="E26" s="462" t="str">
        <f t="shared" si="0"/>
        <v>al_x24</v>
      </c>
      <c r="F26" s="461" t="s">
        <v>1224</v>
      </c>
      <c r="G26" s="462" t="s">
        <v>1235</v>
      </c>
      <c r="H26" s="462"/>
      <c r="I26" s="462"/>
    </row>
    <row r="27" spans="1:9" ht="11.25">
      <c r="A27" s="466">
        <v>25</v>
      </c>
      <c r="B27" s="459" t="s">
        <v>181</v>
      </c>
      <c r="C27" s="460" t="s">
        <v>1233</v>
      </c>
      <c r="D27" s="465" t="s">
        <v>1094</v>
      </c>
      <c r="E27" s="462" t="str">
        <f t="shared" si="0"/>
        <v>al_x25</v>
      </c>
      <c r="F27" s="461" t="s">
        <v>1224</v>
      </c>
      <c r="G27" s="462" t="s">
        <v>1235</v>
      </c>
      <c r="H27" s="462"/>
      <c r="I27" s="462"/>
    </row>
    <row r="28" spans="1:9" ht="11.25">
      <c r="A28" s="466">
        <v>26</v>
      </c>
      <c r="B28" s="459" t="s">
        <v>258</v>
      </c>
      <c r="C28" s="460" t="s">
        <v>1233</v>
      </c>
      <c r="D28" s="465" t="s">
        <v>1095</v>
      </c>
      <c r="E28" s="462" t="str">
        <f t="shared" si="0"/>
        <v>al_x26</v>
      </c>
      <c r="F28" s="461" t="s">
        <v>1224</v>
      </c>
      <c r="G28" s="462" t="s">
        <v>1235</v>
      </c>
      <c r="H28" s="462"/>
      <c r="I28" s="462"/>
    </row>
    <row r="29" spans="1:9" ht="11.25">
      <c r="A29" s="466">
        <v>27</v>
      </c>
      <c r="B29" s="459" t="s">
        <v>179</v>
      </c>
      <c r="C29" s="460" t="s">
        <v>1233</v>
      </c>
      <c r="D29" s="465" t="s">
        <v>1096</v>
      </c>
      <c r="E29" s="462" t="str">
        <f t="shared" si="0"/>
        <v>al_x27</v>
      </c>
      <c r="F29" s="461" t="s">
        <v>1224</v>
      </c>
      <c r="G29" s="462" t="s">
        <v>1235</v>
      </c>
      <c r="H29" s="462"/>
      <c r="I29" s="462"/>
    </row>
    <row r="30" spans="1:9" ht="11.25">
      <c r="A30" s="466">
        <v>28</v>
      </c>
      <c r="B30" s="459" t="s">
        <v>198</v>
      </c>
      <c r="C30" s="460" t="s">
        <v>1233</v>
      </c>
      <c r="D30" s="465" t="s">
        <v>1097</v>
      </c>
      <c r="E30" s="462" t="str">
        <f t="shared" si="0"/>
        <v>al_x28</v>
      </c>
      <c r="F30" s="461" t="s">
        <v>1224</v>
      </c>
      <c r="G30" s="462" t="s">
        <v>1235</v>
      </c>
      <c r="H30" s="462"/>
      <c r="I30" s="462"/>
    </row>
    <row r="31" spans="1:9" s="463" customFormat="1" ht="11.25">
      <c r="A31" s="466">
        <v>29</v>
      </c>
      <c r="B31" s="459" t="s">
        <v>456</v>
      </c>
      <c r="C31" s="460" t="s">
        <v>1233</v>
      </c>
      <c r="D31" s="465" t="s">
        <v>1098</v>
      </c>
      <c r="E31" s="462" t="str">
        <f t="shared" si="0"/>
        <v>al_x29</v>
      </c>
      <c r="F31" s="461" t="s">
        <v>1224</v>
      </c>
      <c r="G31" s="462" t="s">
        <v>1235</v>
      </c>
      <c r="H31" s="462"/>
      <c r="I31" s="462"/>
    </row>
    <row r="32" spans="1:9" s="463" customFormat="1" ht="11.25">
      <c r="A32" s="466">
        <v>30</v>
      </c>
      <c r="B32" s="459" t="s">
        <v>253</v>
      </c>
      <c r="C32" s="460" t="s">
        <v>1233</v>
      </c>
      <c r="D32" s="465" t="s">
        <v>1099</v>
      </c>
      <c r="E32" s="462" t="str">
        <f t="shared" si="0"/>
        <v>al_x30</v>
      </c>
      <c r="F32" s="461" t="s">
        <v>1224</v>
      </c>
      <c r="G32" s="462" t="s">
        <v>1235</v>
      </c>
      <c r="H32" s="462"/>
      <c r="I32" s="462"/>
    </row>
    <row r="33" spans="1:9" s="463" customFormat="1" ht="11.25">
      <c r="A33" s="466">
        <v>31</v>
      </c>
      <c r="B33" s="459" t="s">
        <v>252</v>
      </c>
      <c r="C33" s="460" t="s">
        <v>1233</v>
      </c>
      <c r="D33" s="465" t="s">
        <v>1100</v>
      </c>
      <c r="E33" s="462" t="str">
        <f t="shared" si="0"/>
        <v>al_x31</v>
      </c>
      <c r="F33" s="461" t="s">
        <v>1224</v>
      </c>
      <c r="G33" s="462" t="s">
        <v>1235</v>
      </c>
      <c r="H33" s="462"/>
      <c r="I33" s="462"/>
    </row>
    <row r="34" spans="1:9" s="463" customFormat="1" ht="11.25">
      <c r="A34" s="466">
        <v>32</v>
      </c>
      <c r="B34" s="459" t="s">
        <v>257</v>
      </c>
      <c r="C34" s="460" t="s">
        <v>1233</v>
      </c>
      <c r="D34" s="465" t="s">
        <v>1101</v>
      </c>
      <c r="E34" s="462" t="str">
        <f t="shared" si="0"/>
        <v>al_x32</v>
      </c>
      <c r="F34" s="461" t="s">
        <v>1224</v>
      </c>
      <c r="G34" s="462" t="s">
        <v>1235</v>
      </c>
      <c r="H34" s="462"/>
      <c r="I34" s="462"/>
    </row>
    <row r="35" spans="1:9" s="463" customFormat="1" ht="11.25">
      <c r="A35" s="466">
        <v>33</v>
      </c>
      <c r="B35" s="459" t="s">
        <v>30</v>
      </c>
      <c r="C35" s="460" t="s">
        <v>1233</v>
      </c>
      <c r="D35" s="465" t="s">
        <v>1102</v>
      </c>
      <c r="E35" s="462" t="str">
        <f t="shared" si="0"/>
        <v>al_x33</v>
      </c>
      <c r="F35" s="461" t="s">
        <v>1224</v>
      </c>
      <c r="G35" s="462" t="s">
        <v>1235</v>
      </c>
      <c r="H35" s="462"/>
      <c r="I35" s="462"/>
    </row>
    <row r="36" spans="1:9" s="463" customFormat="1" ht="11.25">
      <c r="A36" s="466">
        <v>34</v>
      </c>
      <c r="B36" s="459" t="s">
        <v>182</v>
      </c>
      <c r="C36" s="460" t="s">
        <v>1233</v>
      </c>
      <c r="D36" s="465" t="s">
        <v>1103</v>
      </c>
      <c r="E36" s="462" t="str">
        <f t="shared" si="0"/>
        <v>al_x34</v>
      </c>
      <c r="F36" s="461" t="s">
        <v>1224</v>
      </c>
      <c r="G36" s="462" t="s">
        <v>1235</v>
      </c>
      <c r="H36" s="462"/>
      <c r="I36" s="462"/>
    </row>
    <row r="37" spans="1:9" s="463" customFormat="1" ht="11.25">
      <c r="A37" s="466">
        <v>35</v>
      </c>
      <c r="B37" s="459" t="s">
        <v>228</v>
      </c>
      <c r="C37" s="460" t="s">
        <v>1233</v>
      </c>
      <c r="D37" s="465" t="s">
        <v>1104</v>
      </c>
      <c r="E37" s="462" t="str">
        <f t="shared" si="0"/>
        <v>al_x35</v>
      </c>
      <c r="F37" s="461" t="s">
        <v>1224</v>
      </c>
      <c r="G37" s="462" t="s">
        <v>1235</v>
      </c>
      <c r="H37" s="462"/>
      <c r="I37" s="462"/>
    </row>
    <row r="38" spans="1:9" s="463" customFormat="1" ht="11.25">
      <c r="A38" s="466">
        <v>36</v>
      </c>
      <c r="B38" s="459" t="s">
        <v>1065</v>
      </c>
      <c r="C38" s="460" t="s">
        <v>1233</v>
      </c>
      <c r="D38" s="465" t="s">
        <v>1105</v>
      </c>
      <c r="E38" s="462" t="str">
        <f t="shared" si="0"/>
        <v>al_x36</v>
      </c>
      <c r="F38" s="461" t="s">
        <v>1224</v>
      </c>
      <c r="G38" s="462" t="s">
        <v>1235</v>
      </c>
      <c r="H38" s="462"/>
      <c r="I38" s="462"/>
    </row>
    <row r="39" spans="1:9" s="463" customFormat="1" ht="11.25">
      <c r="A39" s="466">
        <v>37</v>
      </c>
      <c r="B39" s="459" t="s">
        <v>117</v>
      </c>
      <c r="C39" s="460" t="s">
        <v>1233</v>
      </c>
      <c r="D39" s="465" t="s">
        <v>1106</v>
      </c>
      <c r="E39" s="462" t="str">
        <f t="shared" si="0"/>
        <v>al_x37</v>
      </c>
      <c r="F39" s="461" t="s">
        <v>1224</v>
      </c>
      <c r="G39" s="462" t="s">
        <v>1235</v>
      </c>
      <c r="H39" s="462"/>
      <c r="I39" s="462"/>
    </row>
    <row r="40" spans="1:9" s="463" customFormat="1" ht="11.25">
      <c r="A40" s="466">
        <v>38</v>
      </c>
      <c r="B40" s="459" t="s">
        <v>1337</v>
      </c>
      <c r="C40" s="460" t="s">
        <v>1233</v>
      </c>
      <c r="D40" s="465" t="s">
        <v>1107</v>
      </c>
      <c r="E40" s="462" t="str">
        <f t="shared" si="0"/>
        <v>al_x38</v>
      </c>
      <c r="F40" s="461" t="s">
        <v>1224</v>
      </c>
      <c r="G40" s="462" t="s">
        <v>1235</v>
      </c>
      <c r="H40" s="462"/>
      <c r="I40" s="462"/>
    </row>
    <row r="41" spans="1:9" s="463" customFormat="1" ht="11.25">
      <c r="A41" s="466">
        <v>39</v>
      </c>
      <c r="B41" s="459" t="s">
        <v>180</v>
      </c>
      <c r="C41" s="460" t="s">
        <v>1233</v>
      </c>
      <c r="D41" s="465" t="s">
        <v>1108</v>
      </c>
      <c r="E41" s="462" t="str">
        <f t="shared" si="0"/>
        <v>al_x39</v>
      </c>
      <c r="F41" s="461" t="s">
        <v>1224</v>
      </c>
      <c r="G41" s="462" t="s">
        <v>1235</v>
      </c>
      <c r="H41" s="462"/>
      <c r="I41" s="462"/>
    </row>
    <row r="42" spans="1:9" s="463" customFormat="1" ht="11.25">
      <c r="A42" s="466">
        <v>40</v>
      </c>
      <c r="B42" s="459" t="s">
        <v>254</v>
      </c>
      <c r="C42" s="460" t="s">
        <v>1233</v>
      </c>
      <c r="D42" s="465" t="s">
        <v>1109</v>
      </c>
      <c r="E42" s="462" t="str">
        <f t="shared" si="0"/>
        <v>al_x40</v>
      </c>
      <c r="F42" s="461" t="s">
        <v>1224</v>
      </c>
      <c r="G42" s="462" t="s">
        <v>1235</v>
      </c>
      <c r="H42" s="462"/>
      <c r="I42" s="462"/>
    </row>
    <row r="43" spans="1:9" s="463" customFormat="1" ht="11.25">
      <c r="A43" s="466">
        <v>41</v>
      </c>
      <c r="B43" s="459" t="s">
        <v>256</v>
      </c>
      <c r="C43" s="460" t="s">
        <v>1233</v>
      </c>
      <c r="D43" s="465" t="s">
        <v>1110</v>
      </c>
      <c r="E43" s="462" t="str">
        <f t="shared" si="0"/>
        <v>al_x41</v>
      </c>
      <c r="F43" s="461" t="s">
        <v>1224</v>
      </c>
      <c r="G43" s="462" t="s">
        <v>1235</v>
      </c>
      <c r="H43" s="462"/>
      <c r="I43" s="462"/>
    </row>
    <row r="44" spans="1:9" s="463" customFormat="1" ht="11.25">
      <c r="A44" s="466">
        <v>42</v>
      </c>
      <c r="B44" s="459" t="s">
        <v>255</v>
      </c>
      <c r="C44" s="460" t="s">
        <v>1233</v>
      </c>
      <c r="D44" s="465" t="s">
        <v>1111</v>
      </c>
      <c r="E44" s="462" t="str">
        <f t="shared" si="0"/>
        <v>al_x42</v>
      </c>
      <c r="F44" s="461" t="s">
        <v>1224</v>
      </c>
      <c r="G44" s="462" t="s">
        <v>1235</v>
      </c>
      <c r="H44" s="462"/>
      <c r="I44" s="462"/>
    </row>
    <row r="45" spans="1:9" s="463" customFormat="1" ht="11.25">
      <c r="A45" s="466">
        <v>43</v>
      </c>
      <c r="B45" s="459" t="s">
        <v>729</v>
      </c>
      <c r="C45" s="460" t="s">
        <v>1233</v>
      </c>
      <c r="D45" s="465" t="s">
        <v>1112</v>
      </c>
      <c r="E45" s="462" t="str">
        <f t="shared" si="0"/>
        <v>al_x43</v>
      </c>
      <c r="F45" s="461" t="s">
        <v>1224</v>
      </c>
      <c r="G45" s="462" t="s">
        <v>1235</v>
      </c>
      <c r="H45" s="462"/>
      <c r="I45" s="462"/>
    </row>
    <row r="46" spans="1:9" s="463" customFormat="1" ht="11.25">
      <c r="A46" s="466">
        <v>44</v>
      </c>
      <c r="B46" s="459" t="s">
        <v>744</v>
      </c>
      <c r="C46" s="460" t="s">
        <v>1233</v>
      </c>
      <c r="D46" s="465" t="s">
        <v>1113</v>
      </c>
      <c r="E46" s="462" t="str">
        <f t="shared" si="0"/>
        <v>al_x44</v>
      </c>
      <c r="F46" s="461" t="s">
        <v>1224</v>
      </c>
      <c r="G46" s="462" t="s">
        <v>1235</v>
      </c>
      <c r="H46" s="462"/>
      <c r="I46" s="462"/>
    </row>
    <row r="47" spans="1:9" s="463" customFormat="1" ht="11.25">
      <c r="A47" s="466">
        <v>45</v>
      </c>
      <c r="B47" s="459" t="s">
        <v>341</v>
      </c>
      <c r="C47" s="460" t="s">
        <v>1233</v>
      </c>
      <c r="D47" s="465" t="s">
        <v>1114</v>
      </c>
      <c r="E47" s="462" t="str">
        <f t="shared" si="0"/>
        <v>al_x45</v>
      </c>
      <c r="F47" s="461" t="s">
        <v>1224</v>
      </c>
      <c r="G47" s="462" t="s">
        <v>1235</v>
      </c>
      <c r="H47" s="462"/>
      <c r="I47" s="462"/>
    </row>
    <row r="48" spans="1:9" s="463" customFormat="1" ht="11.25">
      <c r="A48" s="466">
        <v>46</v>
      </c>
      <c r="B48" s="459" t="s">
        <v>31</v>
      </c>
      <c r="C48" s="460" t="s">
        <v>1233</v>
      </c>
      <c r="D48" s="465" t="s">
        <v>1115</v>
      </c>
      <c r="E48" s="462" t="str">
        <f t="shared" si="0"/>
        <v>al_x46</v>
      </c>
      <c r="F48" s="461" t="s">
        <v>1224</v>
      </c>
      <c r="G48" s="462" t="s">
        <v>1235</v>
      </c>
      <c r="H48" s="462"/>
      <c r="I48" s="462"/>
    </row>
    <row r="49" spans="1:9" s="463" customFormat="1" ht="11.25">
      <c r="A49" s="466">
        <v>47</v>
      </c>
      <c r="B49" s="459" t="s">
        <v>150</v>
      </c>
      <c r="C49" s="460" t="s">
        <v>1233</v>
      </c>
      <c r="D49" s="465" t="s">
        <v>1116</v>
      </c>
      <c r="E49" s="462" t="str">
        <f t="shared" si="0"/>
        <v>al_x47</v>
      </c>
      <c r="F49" s="461" t="s">
        <v>1224</v>
      </c>
      <c r="G49" s="462" t="s">
        <v>1235</v>
      </c>
      <c r="H49" s="462"/>
      <c r="I49" s="462"/>
    </row>
    <row r="50" spans="1:9" s="463" customFormat="1" ht="11.25">
      <c r="A50" s="466">
        <v>48</v>
      </c>
      <c r="B50" s="459" t="s">
        <v>1068</v>
      </c>
      <c r="C50" s="460" t="s">
        <v>1233</v>
      </c>
      <c r="D50" s="465" t="s">
        <v>1117</v>
      </c>
      <c r="E50" s="462" t="str">
        <f t="shared" si="0"/>
        <v>al_x48</v>
      </c>
      <c r="F50" s="461" t="s">
        <v>1224</v>
      </c>
      <c r="G50" s="462" t="s">
        <v>1235</v>
      </c>
      <c r="H50" s="462"/>
      <c r="I50" s="462"/>
    </row>
    <row r="51" spans="1:9" s="463" customFormat="1" ht="11.25">
      <c r="A51" s="466">
        <v>49</v>
      </c>
      <c r="B51" s="459" t="s">
        <v>118</v>
      </c>
      <c r="C51" s="460" t="s">
        <v>1233</v>
      </c>
      <c r="D51" s="465" t="s">
        <v>1118</v>
      </c>
      <c r="E51" s="462" t="str">
        <f t="shared" si="0"/>
        <v>al_x49</v>
      </c>
      <c r="F51" s="461" t="s">
        <v>1224</v>
      </c>
      <c r="G51" s="462" t="s">
        <v>1235</v>
      </c>
      <c r="H51" s="462"/>
      <c r="I51" s="462"/>
    </row>
    <row r="52" spans="1:9" s="463" customFormat="1" ht="11.25">
      <c r="A52" s="466">
        <v>50</v>
      </c>
      <c r="B52" s="459" t="s">
        <v>184</v>
      </c>
      <c r="C52" s="460" t="s">
        <v>1233</v>
      </c>
      <c r="D52" s="465" t="s">
        <v>1119</v>
      </c>
      <c r="E52" s="462" t="str">
        <f t="shared" si="0"/>
        <v>al_x50</v>
      </c>
      <c r="F52" s="461" t="s">
        <v>1224</v>
      </c>
      <c r="G52" s="462" t="s">
        <v>1235</v>
      </c>
      <c r="H52" s="462"/>
      <c r="I52" s="462"/>
    </row>
    <row r="53" spans="1:9" s="463" customFormat="1" ht="11.25">
      <c r="A53" s="466">
        <v>51</v>
      </c>
      <c r="B53" s="459" t="s">
        <v>644</v>
      </c>
      <c r="C53" s="460" t="s">
        <v>1233</v>
      </c>
      <c r="D53" s="465" t="s">
        <v>1120</v>
      </c>
      <c r="E53" s="462" t="str">
        <f t="shared" si="0"/>
        <v>al_x51</v>
      </c>
      <c r="F53" s="461" t="s">
        <v>1224</v>
      </c>
      <c r="G53" s="462" t="s">
        <v>1235</v>
      </c>
      <c r="H53" s="462"/>
      <c r="I53" s="462"/>
    </row>
    <row r="54" spans="1:9" s="463" customFormat="1" ht="11.25">
      <c r="A54" s="466">
        <v>52</v>
      </c>
      <c r="B54" s="459" t="s">
        <v>699</v>
      </c>
      <c r="C54" s="460" t="s">
        <v>1233</v>
      </c>
      <c r="D54" s="465" t="s">
        <v>1121</v>
      </c>
      <c r="E54" s="462" t="str">
        <f t="shared" si="0"/>
        <v>al_x52</v>
      </c>
      <c r="F54" s="461" t="s">
        <v>1224</v>
      </c>
      <c r="G54" s="462" t="s">
        <v>1235</v>
      </c>
      <c r="H54" s="462"/>
      <c r="I54" s="462"/>
    </row>
    <row r="55" spans="1:9" s="463" customFormat="1" ht="11.25">
      <c r="A55" s="466">
        <v>53</v>
      </c>
      <c r="B55" s="459" t="s">
        <v>260</v>
      </c>
      <c r="C55" s="460" t="s">
        <v>1233</v>
      </c>
      <c r="D55" s="465" t="s">
        <v>1122</v>
      </c>
      <c r="E55" s="462" t="str">
        <f t="shared" si="0"/>
        <v>al_x53</v>
      </c>
      <c r="F55" s="461" t="s">
        <v>1224</v>
      </c>
      <c r="G55" s="462" t="s">
        <v>1235</v>
      </c>
      <c r="H55" s="462"/>
      <c r="I55" s="462"/>
    </row>
    <row r="56" spans="1:9" s="463" customFormat="1" ht="11.25">
      <c r="A56" s="466">
        <v>54</v>
      </c>
      <c r="B56" s="459" t="s">
        <v>262</v>
      </c>
      <c r="C56" s="460" t="s">
        <v>1233</v>
      </c>
      <c r="D56" s="465" t="s">
        <v>1123</v>
      </c>
      <c r="E56" s="462" t="str">
        <f t="shared" si="0"/>
        <v>al_x54</v>
      </c>
      <c r="F56" s="461" t="s">
        <v>1224</v>
      </c>
      <c r="G56" s="462" t="s">
        <v>1235</v>
      </c>
      <c r="H56" s="462"/>
      <c r="I56" s="462"/>
    </row>
    <row r="57" spans="1:9" s="463" customFormat="1" ht="11.25">
      <c r="A57" s="466">
        <v>55</v>
      </c>
      <c r="B57" s="459" t="s">
        <v>263</v>
      </c>
      <c r="C57" s="460" t="s">
        <v>1233</v>
      </c>
      <c r="D57" s="465" t="s">
        <v>1124</v>
      </c>
      <c r="E57" s="462" t="str">
        <f t="shared" si="0"/>
        <v>al_x55</v>
      </c>
      <c r="F57" s="461" t="s">
        <v>1224</v>
      </c>
      <c r="G57" s="462" t="s">
        <v>1235</v>
      </c>
      <c r="H57" s="462"/>
      <c r="I57" s="462"/>
    </row>
    <row r="58" spans="1:9" s="463" customFormat="1" ht="11.25">
      <c r="A58" s="466">
        <v>56</v>
      </c>
      <c r="B58" s="459" t="s">
        <v>1002</v>
      </c>
      <c r="C58" s="460" t="s">
        <v>1233</v>
      </c>
      <c r="D58" s="465" t="s">
        <v>1125</v>
      </c>
      <c r="E58" s="462" t="str">
        <f t="shared" si="0"/>
        <v>al_x56</v>
      </c>
      <c r="F58" s="461" t="s">
        <v>1224</v>
      </c>
      <c r="G58" s="462" t="s">
        <v>1235</v>
      </c>
      <c r="H58" s="462"/>
      <c r="I58" s="462"/>
    </row>
    <row r="59" spans="1:9" s="463" customFormat="1" ht="11.25">
      <c r="A59" s="466">
        <v>57</v>
      </c>
      <c r="B59" s="459" t="s">
        <v>261</v>
      </c>
      <c r="C59" s="460" t="s">
        <v>1233</v>
      </c>
      <c r="D59" s="465" t="s">
        <v>1126</v>
      </c>
      <c r="E59" s="462" t="str">
        <f t="shared" si="0"/>
        <v>al_x57</v>
      </c>
      <c r="F59" s="461" t="s">
        <v>1224</v>
      </c>
      <c r="G59" s="462" t="s">
        <v>1235</v>
      </c>
      <c r="H59" s="462"/>
      <c r="I59" s="462"/>
    </row>
    <row r="60" spans="1:9" s="463" customFormat="1" ht="11.25">
      <c r="A60" s="466">
        <v>58</v>
      </c>
      <c r="B60" s="459" t="s">
        <v>187</v>
      </c>
      <c r="C60" s="460" t="s">
        <v>1233</v>
      </c>
      <c r="D60" s="465" t="s">
        <v>1127</v>
      </c>
      <c r="E60" s="462" t="str">
        <f t="shared" si="0"/>
        <v>al_x58</v>
      </c>
      <c r="F60" s="461" t="s">
        <v>1224</v>
      </c>
      <c r="G60" s="462" t="s">
        <v>1235</v>
      </c>
      <c r="H60" s="462"/>
      <c r="I60" s="462"/>
    </row>
    <row r="61" spans="1:9" s="463" customFormat="1" ht="11.25">
      <c r="A61" s="466">
        <v>59</v>
      </c>
      <c r="B61" s="459" t="s">
        <v>591</v>
      </c>
      <c r="C61" s="460" t="s">
        <v>1233</v>
      </c>
      <c r="D61" s="465" t="s">
        <v>1128</v>
      </c>
      <c r="E61" s="462" t="str">
        <f t="shared" si="0"/>
        <v>al_x59</v>
      </c>
      <c r="F61" s="461" t="s">
        <v>1224</v>
      </c>
      <c r="G61" s="462" t="s">
        <v>1235</v>
      </c>
      <c r="H61" s="462"/>
      <c r="I61" s="462"/>
    </row>
    <row r="62" spans="1:9" s="463" customFormat="1" ht="11.25">
      <c r="A62" s="466">
        <v>60</v>
      </c>
      <c r="B62" s="459" t="s">
        <v>264</v>
      </c>
      <c r="C62" s="460" t="s">
        <v>1233</v>
      </c>
      <c r="D62" s="465" t="s">
        <v>1129</v>
      </c>
      <c r="E62" s="462" t="str">
        <f t="shared" si="0"/>
        <v>al_x60</v>
      </c>
      <c r="F62" s="461" t="s">
        <v>1224</v>
      </c>
      <c r="G62" s="462" t="s">
        <v>1235</v>
      </c>
      <c r="H62" s="462"/>
      <c r="I62" s="462"/>
    </row>
    <row r="63" spans="1:9" s="463" customFormat="1" ht="11.25">
      <c r="A63" s="466">
        <v>61</v>
      </c>
      <c r="B63" s="459" t="s">
        <v>149</v>
      </c>
      <c r="C63" s="460" t="s">
        <v>1233</v>
      </c>
      <c r="D63" s="465" t="s">
        <v>1130</v>
      </c>
      <c r="E63" s="462" t="str">
        <f t="shared" si="0"/>
        <v>al_x61</v>
      </c>
      <c r="F63" s="461" t="s">
        <v>1224</v>
      </c>
      <c r="G63" s="462" t="s">
        <v>1235</v>
      </c>
      <c r="H63" s="462"/>
      <c r="I63" s="462"/>
    </row>
    <row r="64" spans="1:9" s="463" customFormat="1" ht="11.25">
      <c r="A64" s="466">
        <v>62</v>
      </c>
      <c r="B64" s="459" t="s">
        <v>176</v>
      </c>
      <c r="C64" s="460" t="s">
        <v>1233</v>
      </c>
      <c r="D64" s="465" t="s">
        <v>1131</v>
      </c>
      <c r="E64" s="462" t="str">
        <f t="shared" si="0"/>
        <v>al_x62</v>
      </c>
      <c r="F64" s="461" t="s">
        <v>1224</v>
      </c>
      <c r="G64" s="462" t="s">
        <v>1235</v>
      </c>
      <c r="H64" s="462"/>
      <c r="I64" s="462"/>
    </row>
    <row r="65" spans="1:9" s="463" customFormat="1" ht="11.25">
      <c r="A65" s="466">
        <v>63</v>
      </c>
      <c r="B65" s="459" t="s">
        <v>175</v>
      </c>
      <c r="C65" s="460" t="s">
        <v>1233</v>
      </c>
      <c r="D65" s="465" t="s">
        <v>1132</v>
      </c>
      <c r="E65" s="462" t="str">
        <f t="shared" si="0"/>
        <v>al_x63</v>
      </c>
      <c r="F65" s="461" t="s">
        <v>1224</v>
      </c>
      <c r="G65" s="462" t="s">
        <v>1235</v>
      </c>
      <c r="H65" s="462"/>
      <c r="I65" s="462"/>
    </row>
    <row r="66" spans="1:9" s="463" customFormat="1" ht="11.25">
      <c r="A66" s="466">
        <v>64</v>
      </c>
      <c r="B66" s="459" t="s">
        <v>177</v>
      </c>
      <c r="C66" s="460" t="s">
        <v>1233</v>
      </c>
      <c r="D66" s="465" t="s">
        <v>1133</v>
      </c>
      <c r="E66" s="462" t="str">
        <f t="shared" si="0"/>
        <v>al_x64</v>
      </c>
      <c r="F66" s="461" t="s">
        <v>1224</v>
      </c>
      <c r="G66" s="462" t="s">
        <v>1235</v>
      </c>
      <c r="H66" s="462"/>
      <c r="I66" s="462"/>
    </row>
    <row r="67" spans="1:9" s="463" customFormat="1" ht="11.25">
      <c r="A67" s="466">
        <v>65</v>
      </c>
      <c r="B67" s="459" t="s">
        <v>119</v>
      </c>
      <c r="C67" s="460" t="s">
        <v>1233</v>
      </c>
      <c r="D67" s="465" t="s">
        <v>1134</v>
      </c>
      <c r="E67" s="462" t="str">
        <f t="shared" si="0"/>
        <v>al_x65</v>
      </c>
      <c r="F67" s="461" t="s">
        <v>1224</v>
      </c>
      <c r="G67" s="462" t="s">
        <v>1235</v>
      </c>
      <c r="H67" s="462"/>
      <c r="I67" s="462"/>
    </row>
    <row r="68" spans="1:9" s="463" customFormat="1" ht="11.25">
      <c r="A68" s="466">
        <v>66</v>
      </c>
      <c r="B68" s="459" t="s">
        <v>113</v>
      </c>
      <c r="C68" s="460" t="s">
        <v>1233</v>
      </c>
      <c r="D68" s="465" t="s">
        <v>1135</v>
      </c>
      <c r="E68" s="462" t="str">
        <f>CONCATENATE("al_",D68)</f>
        <v>al_x66</v>
      </c>
      <c r="F68" s="461" t="s">
        <v>1224</v>
      </c>
      <c r="G68" s="462" t="s">
        <v>1235</v>
      </c>
      <c r="H68" s="462"/>
      <c r="I68" s="462"/>
    </row>
  </sheetData>
  <sheetProtection/>
  <dataValidations count="1">
    <dataValidation type="list" allowBlank="1" showInputMessage="1" showErrorMessage="1" sqref="C2:C68">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70.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8.796875" defaultRowHeight="14.25"/>
  <cols>
    <col min="1" max="1" width="4" style="36" bestFit="1" customWidth="1"/>
    <col min="2" max="2" width="19.19921875" style="36" bestFit="1" customWidth="1"/>
    <col min="3" max="3" width="6.8984375" style="39" customWidth="1"/>
    <col min="4" max="4" width="16.5" style="35" customWidth="1"/>
    <col min="5" max="5" width="14.3984375" style="35" customWidth="1"/>
    <col min="6" max="6" width="15.69921875" style="35" customWidth="1"/>
    <col min="7" max="7" width="5.09765625" style="35" bestFit="1" customWidth="1"/>
    <col min="8" max="10" width="5.09765625" style="36" bestFit="1" customWidth="1"/>
    <col min="11" max="16384" width="9" style="36" customWidth="1"/>
  </cols>
  <sheetData>
    <row r="1" spans="1:7" s="70" customFormat="1" ht="11.25">
      <c r="A1" s="447" t="s">
        <v>1582</v>
      </c>
      <c r="B1" s="29" t="s">
        <v>1533</v>
      </c>
      <c r="C1" s="29" t="s">
        <v>497</v>
      </c>
      <c r="D1" s="30" t="s">
        <v>813</v>
      </c>
      <c r="E1" s="30" t="s">
        <v>518</v>
      </c>
      <c r="F1" s="30" t="s">
        <v>519</v>
      </c>
      <c r="G1" s="31"/>
    </row>
    <row r="2" spans="1:6" ht="11.25">
      <c r="A2" s="32">
        <v>0</v>
      </c>
      <c r="B2" s="37" t="s">
        <v>684</v>
      </c>
      <c r="C2" s="26"/>
      <c r="D2" s="33" t="s">
        <v>322</v>
      </c>
      <c r="E2" s="34"/>
      <c r="F2" s="34"/>
    </row>
    <row r="3" spans="1:6" ht="11.25">
      <c r="A3" s="32">
        <v>0</v>
      </c>
      <c r="B3" s="74" t="s">
        <v>685</v>
      </c>
      <c r="C3" s="26"/>
      <c r="D3" s="33" t="s">
        <v>424</v>
      </c>
      <c r="E3" s="34"/>
      <c r="F3" s="34"/>
    </row>
    <row r="4" spans="1:6" ht="11.25">
      <c r="A4" s="32">
        <v>1</v>
      </c>
      <c r="B4" s="3" t="s">
        <v>62</v>
      </c>
      <c r="C4" s="26"/>
      <c r="D4" s="34"/>
      <c r="E4" s="34"/>
      <c r="F4" s="34"/>
    </row>
    <row r="5" spans="1:6" ht="11.25">
      <c r="A5" s="32">
        <v>2</v>
      </c>
      <c r="B5" s="14" t="s">
        <v>63</v>
      </c>
      <c r="C5" s="26"/>
      <c r="D5" s="34"/>
      <c r="E5" s="34"/>
      <c r="F5" s="34"/>
    </row>
    <row r="6" spans="1:6" ht="11.25">
      <c r="A6" s="32">
        <v>3</v>
      </c>
      <c r="B6" s="14" t="s">
        <v>64</v>
      </c>
      <c r="C6" s="26"/>
      <c r="D6" s="34"/>
      <c r="E6" s="34"/>
      <c r="F6" s="34"/>
    </row>
    <row r="7" spans="1:6" ht="11.25">
      <c r="A7" s="32">
        <v>4</v>
      </c>
      <c r="B7" s="3" t="s">
        <v>65</v>
      </c>
      <c r="C7" s="26"/>
      <c r="D7" s="34"/>
      <c r="E7" s="34"/>
      <c r="F7" s="34"/>
    </row>
    <row r="8" spans="1:6" ht="11.25">
      <c r="A8" s="32">
        <v>5</v>
      </c>
      <c r="B8" s="14" t="s">
        <v>66</v>
      </c>
      <c r="C8" s="26"/>
      <c r="D8" s="34"/>
      <c r="E8" s="34"/>
      <c r="F8" s="34"/>
    </row>
    <row r="9" spans="1:6" ht="11.25">
      <c r="A9" s="32">
        <v>6</v>
      </c>
      <c r="B9" s="14" t="s">
        <v>67</v>
      </c>
      <c r="C9" s="26"/>
      <c r="D9" s="34"/>
      <c r="E9" s="34"/>
      <c r="F9" s="34"/>
    </row>
    <row r="10" ht="11.25">
      <c r="B10" s="87"/>
    </row>
    <row r="11" ht="11.25">
      <c r="B11" s="87"/>
    </row>
    <row r="12" spans="2:7" ht="11.25">
      <c r="B12" s="35"/>
      <c r="C12" s="35"/>
      <c r="G12" s="36"/>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71.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8.796875" defaultRowHeight="14.25"/>
  <cols>
    <col min="1" max="1" width="4" style="47" bestFit="1" customWidth="1"/>
    <col min="2" max="2" width="13.59765625" style="47" bestFit="1" customWidth="1"/>
    <col min="3" max="3" width="46.3984375" style="75" bestFit="1" customWidth="1"/>
    <col min="4" max="4" width="18" style="35" customWidth="1"/>
    <col min="5" max="5" width="13.3984375" style="35" bestFit="1" customWidth="1"/>
    <col min="6" max="6" width="14.8984375" style="35" bestFit="1" customWidth="1"/>
    <col min="7" max="7" width="25.19921875" style="35" customWidth="1"/>
    <col min="8" max="8" width="5.19921875" style="35" bestFit="1" customWidth="1"/>
    <col min="9" max="16384" width="9" style="47" customWidth="1"/>
  </cols>
  <sheetData>
    <row r="1" spans="1:6" s="31" customFormat="1" ht="11.25">
      <c r="A1" s="447" t="s">
        <v>1582</v>
      </c>
      <c r="B1" s="29" t="s">
        <v>1431</v>
      </c>
      <c r="C1" s="29" t="s">
        <v>497</v>
      </c>
      <c r="D1" s="30" t="s">
        <v>813</v>
      </c>
      <c r="E1" s="30" t="s">
        <v>518</v>
      </c>
      <c r="F1" s="30" t="s">
        <v>519</v>
      </c>
    </row>
    <row r="2" spans="1:10" ht="11.25">
      <c r="A2" s="46">
        <v>0</v>
      </c>
      <c r="B2" s="88" t="s">
        <v>283</v>
      </c>
      <c r="C2" s="38"/>
      <c r="D2" s="34"/>
      <c r="E2" s="34"/>
      <c r="F2" s="34"/>
      <c r="I2" s="35"/>
      <c r="J2" s="35"/>
    </row>
    <row r="3" spans="1:6" ht="11.25">
      <c r="A3" s="46">
        <v>0</v>
      </c>
      <c r="B3" s="89" t="s">
        <v>234</v>
      </c>
      <c r="C3" s="38"/>
      <c r="D3" s="34"/>
      <c r="E3" s="34"/>
      <c r="F3" s="34"/>
    </row>
    <row r="4" spans="1:6" ht="22.5">
      <c r="A4" s="46">
        <v>1</v>
      </c>
      <c r="B4" s="90" t="s">
        <v>230</v>
      </c>
      <c r="C4" s="38" t="s">
        <v>860</v>
      </c>
      <c r="D4" s="34"/>
      <c r="E4" s="34" t="s">
        <v>614</v>
      </c>
      <c r="F4" s="34"/>
    </row>
    <row r="5" spans="1:6" ht="22.5">
      <c r="A5" s="46">
        <v>2</v>
      </c>
      <c r="B5" s="90" t="s">
        <v>231</v>
      </c>
      <c r="C5" s="38" t="s">
        <v>860</v>
      </c>
      <c r="D5" s="34"/>
      <c r="E5" s="34" t="s">
        <v>614</v>
      </c>
      <c r="F5" s="34"/>
    </row>
    <row r="6" spans="1:6" ht="22.5">
      <c r="A6" s="46">
        <v>3</v>
      </c>
      <c r="B6" s="90" t="s">
        <v>232</v>
      </c>
      <c r="C6" s="38" t="s">
        <v>860</v>
      </c>
      <c r="D6" s="34"/>
      <c r="E6" s="34" t="s">
        <v>614</v>
      </c>
      <c r="F6" s="34"/>
    </row>
    <row r="7" spans="1:6" ht="11.25">
      <c r="A7" s="46">
        <v>4</v>
      </c>
      <c r="B7" s="91" t="s">
        <v>377</v>
      </c>
      <c r="C7" s="38"/>
      <c r="D7" s="34"/>
      <c r="E7" s="34" t="s">
        <v>614</v>
      </c>
      <c r="F7" s="34"/>
    </row>
  </sheetData>
  <sheetProtection/>
  <hyperlinks>
    <hyperlink ref="A1" location="Links_" display="Links"/>
  </hyperlinks>
  <printOptions/>
  <pageMargins left="0.7" right="0.7" top="0.75" bottom="0.75" header="0.3" footer="0.3"/>
  <pageSetup horizontalDpi="600" verticalDpi="600" orientation="landscape" paperSize="9" scale="95" r:id="rId1"/>
</worksheet>
</file>

<file path=xl/worksheets/sheet72.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1">
      <selection activeCell="B12" sqref="B12"/>
    </sheetView>
  </sheetViews>
  <sheetFormatPr defaultColWidth="8.796875" defaultRowHeight="14.25"/>
  <cols>
    <col min="1" max="1" width="4" style="45" bestFit="1" customWidth="1"/>
    <col min="2" max="2" width="60.3984375" style="1" bestFit="1" customWidth="1"/>
    <col min="3" max="3" width="17.09765625" style="1" bestFit="1" customWidth="1"/>
    <col min="4" max="4" width="18.3984375" style="1" customWidth="1"/>
    <col min="5" max="5" width="13.8984375" style="1" customWidth="1"/>
    <col min="6" max="6" width="14.8984375" style="1" bestFit="1" customWidth="1"/>
    <col min="7" max="8" width="5" style="1" bestFit="1" customWidth="1"/>
    <col min="9" max="9" width="15.59765625" style="85" bestFit="1" customWidth="1"/>
    <col min="10" max="16384" width="9" style="1" customWidth="1"/>
  </cols>
  <sheetData>
    <row r="1" spans="1:9" s="311" customFormat="1" ht="11.25">
      <c r="A1" s="447" t="s">
        <v>1582</v>
      </c>
      <c r="B1" s="29" t="s">
        <v>1555</v>
      </c>
      <c r="C1" s="29" t="s">
        <v>497</v>
      </c>
      <c r="D1" s="30" t="s">
        <v>813</v>
      </c>
      <c r="E1" s="30" t="s">
        <v>518</v>
      </c>
      <c r="F1" s="30" t="s">
        <v>519</v>
      </c>
      <c r="I1" s="310"/>
    </row>
    <row r="2" spans="1:6" ht="11.25">
      <c r="A2" s="26">
        <v>0</v>
      </c>
      <c r="B2" s="32" t="s">
        <v>488</v>
      </c>
      <c r="C2" s="34" t="s">
        <v>611</v>
      </c>
      <c r="D2" s="34"/>
      <c r="E2" s="34"/>
      <c r="F2" s="34"/>
    </row>
    <row r="3" spans="1:6" ht="11.25">
      <c r="A3" s="26">
        <v>0</v>
      </c>
      <c r="B3" s="312" t="s">
        <v>487</v>
      </c>
      <c r="C3" s="34"/>
      <c r="D3" s="34"/>
      <c r="E3" s="34" t="s">
        <v>613</v>
      </c>
      <c r="F3" s="34"/>
    </row>
    <row r="4" spans="1:6" ht="11.25">
      <c r="A4" s="4"/>
      <c r="B4" s="90" t="s">
        <v>356</v>
      </c>
      <c r="C4" s="34"/>
      <c r="D4" s="34"/>
      <c r="E4" s="34" t="s">
        <v>371</v>
      </c>
      <c r="F4" s="2"/>
    </row>
    <row r="5" spans="1:6" ht="11.25">
      <c r="A5" s="26"/>
      <c r="B5" s="90" t="s">
        <v>357</v>
      </c>
      <c r="C5" s="34"/>
      <c r="D5" s="34"/>
      <c r="E5" s="34" t="s">
        <v>371</v>
      </c>
      <c r="F5" s="34"/>
    </row>
    <row r="6" spans="1:6" ht="11.25">
      <c r="A6" s="4"/>
      <c r="B6" s="90" t="s">
        <v>358</v>
      </c>
      <c r="C6" s="34"/>
      <c r="D6" s="34"/>
      <c r="E6" s="34" t="s">
        <v>371</v>
      </c>
      <c r="F6" s="34"/>
    </row>
    <row r="7" spans="1:6" ht="11.25">
      <c r="A7" s="26">
        <v>1</v>
      </c>
      <c r="B7" s="52" t="s">
        <v>48</v>
      </c>
      <c r="C7" s="2"/>
      <c r="D7" s="34"/>
      <c r="E7" s="34" t="s">
        <v>371</v>
      </c>
      <c r="F7" s="34"/>
    </row>
    <row r="8" spans="1:6" ht="11.25">
      <c r="A8" s="4"/>
      <c r="B8" s="52" t="s">
        <v>359</v>
      </c>
      <c r="C8" s="2"/>
      <c r="D8" s="34"/>
      <c r="E8" s="34" t="s">
        <v>371</v>
      </c>
      <c r="F8" s="34"/>
    </row>
    <row r="9" spans="1:6" ht="11.25">
      <c r="A9" s="26"/>
      <c r="B9" s="52" t="s">
        <v>360</v>
      </c>
      <c r="C9" s="2"/>
      <c r="D9" s="34"/>
      <c r="E9" s="34" t="s">
        <v>371</v>
      </c>
      <c r="F9" s="34"/>
    </row>
    <row r="10" spans="1:6" ht="11.25">
      <c r="A10" s="4"/>
      <c r="B10" s="52" t="s">
        <v>361</v>
      </c>
      <c r="C10" s="2"/>
      <c r="D10" s="34"/>
      <c r="E10" s="34" t="s">
        <v>371</v>
      </c>
      <c r="F10" s="34"/>
    </row>
    <row r="11" spans="1:6" ht="11.25">
      <c r="A11" s="26">
        <v>2</v>
      </c>
      <c r="B11" s="52" t="s">
        <v>195</v>
      </c>
      <c r="C11" s="2"/>
      <c r="D11" s="34"/>
      <c r="E11" s="34" t="s">
        <v>613</v>
      </c>
      <c r="F11" s="34"/>
    </row>
    <row r="12" spans="1:6" ht="11.25">
      <c r="A12" s="4"/>
      <c r="B12" s="52" t="s">
        <v>362</v>
      </c>
      <c r="C12" s="2"/>
      <c r="D12" s="34"/>
      <c r="E12" s="34" t="s">
        <v>371</v>
      </c>
      <c r="F12" s="34"/>
    </row>
    <row r="13" spans="1:6" ht="11.25">
      <c r="A13" s="26">
        <v>3</v>
      </c>
      <c r="B13" s="52" t="s">
        <v>363</v>
      </c>
      <c r="C13" s="2"/>
      <c r="D13" s="34"/>
      <c r="E13" s="34" t="s">
        <v>371</v>
      </c>
      <c r="F13" s="34"/>
    </row>
    <row r="14" spans="1:6" ht="11.25">
      <c r="A14" s="4">
        <v>4</v>
      </c>
      <c r="B14" s="52" t="s">
        <v>196</v>
      </c>
      <c r="C14" s="2"/>
      <c r="D14" s="34"/>
      <c r="E14" s="34" t="s">
        <v>613</v>
      </c>
      <c r="F14" s="2"/>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3.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8.796875" defaultRowHeight="14.25"/>
  <cols>
    <col min="1" max="1" width="4" style="47" bestFit="1" customWidth="1"/>
    <col min="2" max="2" width="29" style="47" bestFit="1" customWidth="1"/>
    <col min="3" max="3" width="87.19921875" style="35" customWidth="1"/>
    <col min="4" max="4" width="17.8984375" style="35" customWidth="1"/>
    <col min="5" max="6" width="14.8984375" style="35" customWidth="1"/>
    <col min="7" max="7" width="4.69921875" style="35" bestFit="1" customWidth="1"/>
    <col min="8" max="16384" width="9" style="47" customWidth="1"/>
  </cols>
  <sheetData>
    <row r="1" spans="1:6" s="79" customFormat="1" ht="11.25">
      <c r="A1" s="447" t="s">
        <v>1582</v>
      </c>
      <c r="B1" s="29" t="s">
        <v>1534</v>
      </c>
      <c r="C1" s="29" t="s">
        <v>497</v>
      </c>
      <c r="D1" s="30" t="s">
        <v>813</v>
      </c>
      <c r="E1" s="30" t="s">
        <v>518</v>
      </c>
      <c r="F1" s="30" t="s">
        <v>519</v>
      </c>
    </row>
    <row r="2" spans="1:6" ht="11.25">
      <c r="A2" s="46">
        <v>0</v>
      </c>
      <c r="B2" s="377" t="s">
        <v>291</v>
      </c>
      <c r="C2" s="781" t="s">
        <v>777</v>
      </c>
      <c r="D2" s="34"/>
      <c r="E2" s="34"/>
      <c r="F2" s="34"/>
    </row>
    <row r="3" spans="1:6" ht="11.25">
      <c r="A3" s="46">
        <v>0</v>
      </c>
      <c r="B3" s="402" t="s">
        <v>421</v>
      </c>
      <c r="C3" s="781"/>
      <c r="D3" s="34"/>
      <c r="E3" s="34" t="s">
        <v>615</v>
      </c>
      <c r="F3" s="34"/>
    </row>
    <row r="4" spans="1:6" ht="11.25">
      <c r="A4" s="46">
        <v>1</v>
      </c>
      <c r="B4" s="90" t="s">
        <v>223</v>
      </c>
      <c r="C4" s="781"/>
      <c r="D4" s="34"/>
      <c r="E4" s="34" t="s">
        <v>615</v>
      </c>
      <c r="F4" s="34"/>
    </row>
    <row r="5" spans="1:6" ht="11.25">
      <c r="A5" s="46">
        <v>2</v>
      </c>
      <c r="B5" s="90" t="s">
        <v>235</v>
      </c>
      <c r="C5" s="781"/>
      <c r="D5" s="34"/>
      <c r="E5" s="34" t="s">
        <v>615</v>
      </c>
      <c r="F5" s="34"/>
    </row>
  </sheetData>
  <sheetProtection/>
  <mergeCells count="1">
    <mergeCell ref="C2:C5"/>
  </mergeCells>
  <hyperlinks>
    <hyperlink ref="A1" location="Links_" display="Links"/>
  </hyperlinks>
  <printOptions/>
  <pageMargins left="0.7" right="0.7" top="0.75" bottom="0.75" header="0.3" footer="0.3"/>
  <pageSetup horizontalDpi="600" verticalDpi="600" orientation="landscape" paperSize="9" scale="81" r:id="rId1"/>
</worksheet>
</file>

<file path=xl/worksheets/sheet74.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8.796875" defaultRowHeight="14.25"/>
  <cols>
    <col min="1" max="1" width="4" style="36" bestFit="1" customWidth="1"/>
    <col min="2" max="2" width="34.69921875" style="36" bestFit="1" customWidth="1"/>
    <col min="3" max="3" width="56.8984375" style="39" customWidth="1"/>
    <col min="4" max="4" width="17.09765625" style="35" customWidth="1"/>
    <col min="5" max="5" width="18.5" style="35" bestFit="1" customWidth="1"/>
    <col min="6" max="6" width="20.8984375" style="35" bestFit="1" customWidth="1"/>
    <col min="7" max="10" width="5.09765625" style="35" bestFit="1" customWidth="1"/>
    <col min="11" max="16384" width="9" style="36" customWidth="1"/>
  </cols>
  <sheetData>
    <row r="1" spans="1:10" s="70" customFormat="1" ht="11.25">
      <c r="A1" s="447" t="s">
        <v>1582</v>
      </c>
      <c r="B1" s="29" t="s">
        <v>1535</v>
      </c>
      <c r="C1" s="29" t="s">
        <v>497</v>
      </c>
      <c r="D1" s="30" t="s">
        <v>813</v>
      </c>
      <c r="E1" s="30" t="s">
        <v>518</v>
      </c>
      <c r="F1" s="30" t="s">
        <v>519</v>
      </c>
      <c r="G1" s="31"/>
      <c r="H1" s="31"/>
      <c r="I1" s="31"/>
      <c r="J1" s="31"/>
    </row>
    <row r="2" spans="1:6" ht="45">
      <c r="A2" s="32">
        <v>0</v>
      </c>
      <c r="B2" s="37" t="s">
        <v>682</v>
      </c>
      <c r="C2" s="84" t="s">
        <v>1394</v>
      </c>
      <c r="D2" s="34" t="s">
        <v>290</v>
      </c>
      <c r="E2" s="34"/>
      <c r="F2" s="34"/>
    </row>
    <row r="3" spans="1:6" ht="12.75" customHeight="1">
      <c r="A3" s="32">
        <v>0</v>
      </c>
      <c r="B3" s="37" t="s">
        <v>683</v>
      </c>
      <c r="C3" s="26"/>
      <c r="D3" s="34" t="s">
        <v>423</v>
      </c>
      <c r="E3" s="34"/>
      <c r="F3" s="34"/>
    </row>
    <row r="4" spans="1:6" ht="12.75" customHeight="1">
      <c r="A4" s="32">
        <v>1</v>
      </c>
      <c r="B4" s="3" t="s">
        <v>188</v>
      </c>
      <c r="C4" s="26"/>
      <c r="D4" s="34"/>
      <c r="E4" s="34"/>
      <c r="F4" s="34"/>
    </row>
    <row r="5" spans="1:6" ht="12.75" customHeight="1">
      <c r="A5" s="32">
        <v>2</v>
      </c>
      <c r="B5" s="3" t="s">
        <v>191</v>
      </c>
      <c r="C5" s="26"/>
      <c r="D5" s="34"/>
      <c r="E5" s="34"/>
      <c r="F5" s="34"/>
    </row>
    <row r="6" spans="1:6" ht="12.75" customHeight="1">
      <c r="A6" s="32">
        <v>3</v>
      </c>
      <c r="B6" s="3" t="s">
        <v>189</v>
      </c>
      <c r="C6" s="26"/>
      <c r="D6" s="34"/>
      <c r="E6" s="34"/>
      <c r="F6" s="34"/>
    </row>
    <row r="7" spans="1:6" ht="12.75" customHeight="1">
      <c r="A7" s="32">
        <v>4</v>
      </c>
      <c r="B7" s="3" t="s">
        <v>190</v>
      </c>
      <c r="C7" s="26"/>
      <c r="D7" s="34"/>
      <c r="E7" s="34"/>
      <c r="F7" s="34"/>
    </row>
    <row r="8" spans="1:6" ht="12.75" customHeight="1">
      <c r="A8" s="32">
        <v>5</v>
      </c>
      <c r="B8" s="3" t="s">
        <v>192</v>
      </c>
      <c r="C8" s="26"/>
      <c r="D8" s="34"/>
      <c r="E8" s="34"/>
      <c r="F8" s="34"/>
    </row>
    <row r="15" spans="3:4" ht="11.25">
      <c r="C15" s="36"/>
      <c r="D15" s="44"/>
    </row>
    <row r="16" spans="2:4" ht="11.25">
      <c r="B16" s="85"/>
      <c r="C16" s="36"/>
      <c r="D16" s="44"/>
    </row>
    <row r="17" spans="2:4" ht="11.25">
      <c r="B17" s="86"/>
      <c r="C17" s="36"/>
      <c r="D17" s="44"/>
    </row>
    <row r="18" spans="2:4" ht="11.25">
      <c r="B18" s="86"/>
      <c r="C18" s="36"/>
      <c r="D18" s="44"/>
    </row>
    <row r="19" spans="2:4" ht="11.25">
      <c r="B19" s="86"/>
      <c r="C19" s="36"/>
      <c r="D19" s="44"/>
    </row>
    <row r="20" spans="2:4" ht="11.25">
      <c r="B20" s="87"/>
      <c r="C20" s="36"/>
      <c r="D20" s="44"/>
    </row>
    <row r="21" spans="2:4" ht="11.25">
      <c r="B21" s="87"/>
      <c r="C21" s="36"/>
      <c r="D21" s="44"/>
    </row>
    <row r="22" spans="2:4" ht="11.25">
      <c r="B22" s="87"/>
      <c r="C22" s="36"/>
      <c r="D22" s="44"/>
    </row>
    <row r="23" spans="2:4" ht="11.25">
      <c r="B23" s="87"/>
      <c r="C23" s="36"/>
      <c r="D23" s="44"/>
    </row>
    <row r="24" spans="2:4" ht="11.25">
      <c r="B24" s="87"/>
      <c r="C24" s="36"/>
      <c r="D24" s="44"/>
    </row>
    <row r="25" spans="2:4" ht="11.25">
      <c r="B25" s="87"/>
      <c r="C25" s="36"/>
      <c r="D25" s="44"/>
    </row>
    <row r="26" spans="2:4" ht="11.25">
      <c r="B26" s="87"/>
      <c r="C26" s="36"/>
      <c r="D26" s="44"/>
    </row>
    <row r="27" spans="2:4" ht="11.25">
      <c r="B27" s="87"/>
      <c r="C27" s="36"/>
      <c r="D27" s="44"/>
    </row>
  </sheetData>
  <sheetProtection/>
  <hyperlinks>
    <hyperlink ref="A1" location="Links_" display="Links"/>
  </hyperlinks>
  <printOptions/>
  <pageMargins left="0.7" right="0.7" top="0.75" bottom="0.75" header="0.3" footer="0.3"/>
  <pageSetup horizontalDpi="600" verticalDpi="600" orientation="landscape" paperSize="9" scale="76" r:id="rId1"/>
</worksheet>
</file>

<file path=xl/worksheets/sheet75.xml><?xml version="1.0" encoding="utf-8"?>
<worksheet xmlns="http://schemas.openxmlformats.org/spreadsheetml/2006/main" xmlns:r="http://schemas.openxmlformats.org/officeDocument/2006/relationships">
  <dimension ref="A1:M16"/>
  <sheetViews>
    <sheetView zoomScaleSheetLayoutView="100" zoomScalePageLayoutView="0" workbookViewId="0" topLeftCell="A1">
      <selection activeCell="A1" sqref="A1"/>
    </sheetView>
  </sheetViews>
  <sheetFormatPr defaultColWidth="8.796875" defaultRowHeight="14.25"/>
  <cols>
    <col min="1" max="1" width="4" style="39" bestFit="1" customWidth="1"/>
    <col min="2" max="2" width="25.69921875" style="36" bestFit="1" customWidth="1"/>
    <col min="3" max="3" width="72.5" style="44" bestFit="1" customWidth="1"/>
    <col min="4" max="4" width="15.8984375" style="44" bestFit="1" customWidth="1"/>
    <col min="5" max="5" width="13.3984375" style="35" bestFit="1" customWidth="1"/>
    <col min="6" max="6" width="14.8984375" style="44" bestFit="1" customWidth="1"/>
    <col min="7" max="8" width="5" style="44" customWidth="1"/>
    <col min="9" max="16" width="5" style="35" customWidth="1"/>
    <col min="17" max="17" width="9" style="39" customWidth="1"/>
    <col min="18" max="16384" width="9" style="36" customWidth="1"/>
  </cols>
  <sheetData>
    <row r="1" spans="1:13" s="35" customFormat="1" ht="11.25">
      <c r="A1" s="447" t="s">
        <v>1582</v>
      </c>
      <c r="B1" s="29" t="s">
        <v>1474</v>
      </c>
      <c r="C1" s="29" t="s">
        <v>497</v>
      </c>
      <c r="D1" s="30" t="s">
        <v>813</v>
      </c>
      <c r="E1" s="30" t="s">
        <v>518</v>
      </c>
      <c r="F1" s="30" t="s">
        <v>519</v>
      </c>
      <c r="G1" s="31"/>
      <c r="H1" s="31"/>
      <c r="I1" s="31"/>
      <c r="J1" s="31"/>
      <c r="K1" s="31"/>
      <c r="L1" s="31"/>
      <c r="M1" s="31"/>
    </row>
    <row r="2" spans="1:6" ht="11.25">
      <c r="A2" s="26">
        <v>0</v>
      </c>
      <c r="B2" s="42" t="s">
        <v>432</v>
      </c>
      <c r="C2" s="33" t="s">
        <v>611</v>
      </c>
      <c r="D2" s="33"/>
      <c r="E2" s="34" t="s">
        <v>613</v>
      </c>
      <c r="F2" s="33"/>
    </row>
    <row r="3" spans="1:6" ht="11.25">
      <c r="A3" s="26">
        <v>1</v>
      </c>
      <c r="B3" s="42" t="s">
        <v>396</v>
      </c>
      <c r="C3" s="33"/>
      <c r="D3" s="33"/>
      <c r="E3" s="34" t="s">
        <v>613</v>
      </c>
      <c r="F3" s="33"/>
    </row>
    <row r="4" spans="1:6" ht="11.25">
      <c r="A4" s="26">
        <v>2</v>
      </c>
      <c r="B4" s="42" t="s">
        <v>397</v>
      </c>
      <c r="C4" s="33"/>
      <c r="D4" s="33"/>
      <c r="E4" s="34" t="s">
        <v>613</v>
      </c>
      <c r="F4" s="33"/>
    </row>
    <row r="5" spans="1:6" ht="11.25">
      <c r="A5" s="26">
        <v>3</v>
      </c>
      <c r="B5" s="261" t="s">
        <v>454</v>
      </c>
      <c r="C5" s="33"/>
      <c r="D5" s="33"/>
      <c r="E5" s="34" t="s">
        <v>613</v>
      </c>
      <c r="F5" s="33"/>
    </row>
    <row r="6" spans="1:6" ht="11.25">
      <c r="A6" s="26">
        <v>4</v>
      </c>
      <c r="B6" s="42" t="s">
        <v>400</v>
      </c>
      <c r="C6" s="33"/>
      <c r="D6" s="33"/>
      <c r="E6" s="34" t="s">
        <v>613</v>
      </c>
      <c r="F6" s="33"/>
    </row>
    <row r="7" spans="1:6" ht="11.25">
      <c r="A7" s="26">
        <v>5</v>
      </c>
      <c r="B7" s="313" t="s">
        <v>6</v>
      </c>
      <c r="C7" s="33"/>
      <c r="D7" s="33"/>
      <c r="E7" s="34" t="s">
        <v>613</v>
      </c>
      <c r="F7" s="33"/>
    </row>
    <row r="8" spans="1:6" ht="11.25">
      <c r="A8" s="26">
        <v>6</v>
      </c>
      <c r="B8" s="42" t="s">
        <v>401</v>
      </c>
      <c r="C8" s="33"/>
      <c r="D8" s="33"/>
      <c r="E8" s="34" t="s">
        <v>613</v>
      </c>
      <c r="F8" s="33"/>
    </row>
    <row r="9" spans="1:6" ht="11.25">
      <c r="A9" s="26">
        <v>7</v>
      </c>
      <c r="B9" s="42" t="s">
        <v>402</v>
      </c>
      <c r="C9" s="33"/>
      <c r="D9" s="33"/>
      <c r="E9" s="34" t="s">
        <v>613</v>
      </c>
      <c r="F9" s="33"/>
    </row>
    <row r="10" spans="1:13" ht="11.25">
      <c r="A10" s="26">
        <v>8</v>
      </c>
      <c r="B10" s="52" t="s">
        <v>403</v>
      </c>
      <c r="C10" s="33"/>
      <c r="D10" s="96"/>
      <c r="E10" s="34" t="s">
        <v>613</v>
      </c>
      <c r="F10" s="96"/>
      <c r="G10" s="97"/>
      <c r="H10" s="97"/>
      <c r="I10" s="98"/>
      <c r="J10" s="98"/>
      <c r="K10" s="98"/>
      <c r="L10" s="98"/>
      <c r="M10" s="98"/>
    </row>
    <row r="11" spans="1:13" ht="11.25">
      <c r="A11" s="26">
        <v>9</v>
      </c>
      <c r="B11" s="63" t="s">
        <v>414</v>
      </c>
      <c r="C11" s="33"/>
      <c r="D11" s="96"/>
      <c r="E11" s="34" t="s">
        <v>613</v>
      </c>
      <c r="F11" s="96"/>
      <c r="G11" s="97"/>
      <c r="H11" s="97"/>
      <c r="I11" s="98"/>
      <c r="J11" s="98"/>
      <c r="K11" s="98"/>
      <c r="L11" s="98"/>
      <c r="M11" s="98"/>
    </row>
    <row r="12" spans="1:6" ht="11.25">
      <c r="A12" s="26">
        <v>10</v>
      </c>
      <c r="B12" s="52" t="s">
        <v>404</v>
      </c>
      <c r="C12" s="33"/>
      <c r="D12" s="33"/>
      <c r="E12" s="34" t="s">
        <v>613</v>
      </c>
      <c r="F12" s="33"/>
    </row>
    <row r="13" spans="1:6" ht="11.25">
      <c r="A13" s="26">
        <v>11</v>
      </c>
      <c r="B13" s="42" t="s">
        <v>51</v>
      </c>
      <c r="C13" s="33"/>
      <c r="D13" s="33"/>
      <c r="E13" s="34" t="s">
        <v>613</v>
      </c>
      <c r="F13" s="33"/>
    </row>
    <row r="14" spans="1:6" ht="11.25">
      <c r="A14" s="26">
        <v>12</v>
      </c>
      <c r="B14" s="42" t="s">
        <v>21</v>
      </c>
      <c r="C14" s="33"/>
      <c r="D14" s="33"/>
      <c r="E14" s="34" t="s">
        <v>613</v>
      </c>
      <c r="F14" s="33"/>
    </row>
    <row r="15" spans="1:6" ht="22.5">
      <c r="A15" s="26">
        <v>13</v>
      </c>
      <c r="B15" s="314" t="s">
        <v>398</v>
      </c>
      <c r="C15" s="38" t="s">
        <v>823</v>
      </c>
      <c r="D15" s="33"/>
      <c r="E15" s="34" t="s">
        <v>613</v>
      </c>
      <c r="F15" s="33"/>
    </row>
    <row r="16" spans="1:6" ht="11.25">
      <c r="A16" s="26">
        <v>14</v>
      </c>
      <c r="B16" s="42" t="s">
        <v>399</v>
      </c>
      <c r="C16" s="33"/>
      <c r="D16" s="33"/>
      <c r="E16" s="34" t="s">
        <v>613</v>
      </c>
      <c r="F16" s="33"/>
    </row>
  </sheetData>
  <sheetProtection/>
  <hyperlinks>
    <hyperlink ref="A1" location="Links_" display="Links"/>
  </hyperlinks>
  <printOptions/>
  <pageMargins left="0.7" right="0.7" top="0.75" bottom="0.75" header="0.3" footer="0.3"/>
  <pageSetup horizontalDpi="600" verticalDpi="600" orientation="landscape" paperSize="9" scale="83" r:id="rId1"/>
</worksheet>
</file>

<file path=xl/worksheets/sheet76.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8.796875" defaultRowHeight="14.25"/>
  <cols>
    <col min="1" max="1" width="4" style="36" bestFit="1" customWidth="1"/>
    <col min="2" max="2" width="19.3984375" style="36" customWidth="1"/>
    <col min="3" max="3" width="6.59765625" style="39" bestFit="1" customWidth="1"/>
    <col min="4" max="4" width="18.5" style="35" customWidth="1"/>
    <col min="5" max="5" width="13.3984375" style="35" bestFit="1" customWidth="1"/>
    <col min="6" max="6" width="14.8984375" style="39" bestFit="1" customWidth="1"/>
    <col min="7" max="16384" width="9" style="36" customWidth="1"/>
  </cols>
  <sheetData>
    <row r="1" spans="1:6" s="31" customFormat="1" ht="11.25">
      <c r="A1" s="447" t="s">
        <v>1582</v>
      </c>
      <c r="B1" s="29" t="s">
        <v>1442</v>
      </c>
      <c r="C1" s="29" t="s">
        <v>497</v>
      </c>
      <c r="D1" s="30" t="s">
        <v>813</v>
      </c>
      <c r="E1" s="30" t="s">
        <v>518</v>
      </c>
      <c r="F1" s="30" t="s">
        <v>519</v>
      </c>
    </row>
    <row r="2" spans="1:6" ht="11.25">
      <c r="A2" s="32">
        <v>0</v>
      </c>
      <c r="B2" s="43" t="s">
        <v>282</v>
      </c>
      <c r="C2" s="26"/>
      <c r="D2" s="34"/>
      <c r="E2" s="34"/>
      <c r="F2" s="26"/>
    </row>
    <row r="3" spans="1:6" ht="11.25">
      <c r="A3" s="32">
        <v>0</v>
      </c>
      <c r="B3" s="72" t="s">
        <v>422</v>
      </c>
      <c r="C3" s="26"/>
      <c r="D3" s="34"/>
      <c r="E3" s="34"/>
      <c r="F3" s="26" t="s">
        <v>305</v>
      </c>
    </row>
    <row r="4" spans="1:6" ht="11.25">
      <c r="A4" s="32">
        <v>1</v>
      </c>
      <c r="B4" s="73" t="s">
        <v>101</v>
      </c>
      <c r="C4" s="26"/>
      <c r="D4" s="34"/>
      <c r="E4" s="34"/>
      <c r="F4" s="26" t="s">
        <v>305</v>
      </c>
    </row>
    <row r="5" spans="1:6" ht="11.25">
      <c r="A5" s="32">
        <v>2</v>
      </c>
      <c r="B5" s="73" t="s">
        <v>102</v>
      </c>
      <c r="C5" s="26"/>
      <c r="D5" s="34"/>
      <c r="E5" s="34"/>
      <c r="F5" s="26" t="s">
        <v>305</v>
      </c>
    </row>
    <row r="6" spans="1:6" ht="11.25">
      <c r="A6" s="32">
        <v>3</v>
      </c>
      <c r="B6" s="73" t="s">
        <v>103</v>
      </c>
      <c r="C6" s="26"/>
      <c r="D6" s="34"/>
      <c r="E6" s="34"/>
      <c r="F6" s="26" t="s">
        <v>305</v>
      </c>
    </row>
    <row r="7" spans="1:6" ht="11.25">
      <c r="A7" s="32">
        <v>4</v>
      </c>
      <c r="B7" s="73" t="s">
        <v>104</v>
      </c>
      <c r="C7" s="26"/>
      <c r="D7" s="34"/>
      <c r="E7" s="34"/>
      <c r="F7" s="26" t="s">
        <v>305</v>
      </c>
    </row>
  </sheetData>
  <sheetProtection/>
  <hyperlinks>
    <hyperlink ref="A1" location="Links_" display="Links"/>
  </hyperlink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H5"/>
  <sheetViews>
    <sheetView zoomScaleSheetLayoutView="100" zoomScalePageLayoutView="0" workbookViewId="0" topLeftCell="A1">
      <selection activeCell="A1" sqref="A1"/>
    </sheetView>
  </sheetViews>
  <sheetFormatPr defaultColWidth="8.796875" defaultRowHeight="14.25"/>
  <cols>
    <col min="1" max="1" width="4" style="47" bestFit="1" customWidth="1"/>
    <col min="2" max="2" width="20.19921875" style="47" customWidth="1"/>
    <col min="3" max="3" width="61.8984375" style="44" bestFit="1" customWidth="1"/>
    <col min="4" max="4" width="18.09765625" style="35" customWidth="1"/>
    <col min="5" max="5" width="17" style="35" customWidth="1"/>
    <col min="6" max="6" width="16.3984375" style="35" customWidth="1"/>
    <col min="7" max="8" width="5" style="35" bestFit="1" customWidth="1"/>
    <col min="9" max="16384" width="9" style="47" customWidth="1"/>
  </cols>
  <sheetData>
    <row r="1" spans="1:8" s="80" customFormat="1" ht="12">
      <c r="A1" s="447" t="s">
        <v>1582</v>
      </c>
      <c r="B1" s="29" t="s">
        <v>1441</v>
      </c>
      <c r="C1" s="29" t="s">
        <v>497</v>
      </c>
      <c r="D1" s="30" t="s">
        <v>813</v>
      </c>
      <c r="E1" s="30" t="s">
        <v>518</v>
      </c>
      <c r="F1" s="30" t="s">
        <v>519</v>
      </c>
      <c r="G1" s="79"/>
      <c r="H1" s="79"/>
    </row>
    <row r="2" spans="1:6" ht="11.25">
      <c r="A2" s="46">
        <v>0</v>
      </c>
      <c r="B2" s="81" t="s">
        <v>211</v>
      </c>
      <c r="C2" s="782" t="s">
        <v>1556</v>
      </c>
      <c r="D2" s="34"/>
      <c r="E2" s="34"/>
      <c r="F2" s="34"/>
    </row>
    <row r="3" spans="1:6" ht="11.25">
      <c r="A3" s="46">
        <v>0</v>
      </c>
      <c r="B3" s="82" t="s">
        <v>224</v>
      </c>
      <c r="C3" s="783"/>
      <c r="D3" s="34"/>
      <c r="E3" s="34"/>
      <c r="F3" s="34" t="s">
        <v>785</v>
      </c>
    </row>
    <row r="4" spans="1:6" ht="11.25">
      <c r="A4" s="46">
        <v>1</v>
      </c>
      <c r="B4" s="83" t="s">
        <v>114</v>
      </c>
      <c r="C4" s="783"/>
      <c r="D4" s="34"/>
      <c r="E4" s="34"/>
      <c r="F4" s="34" t="s">
        <v>785</v>
      </c>
    </row>
    <row r="5" spans="1:6" ht="268.5" customHeight="1">
      <c r="A5" s="46">
        <v>2</v>
      </c>
      <c r="B5" s="83" t="s">
        <v>115</v>
      </c>
      <c r="C5" s="784"/>
      <c r="D5" s="34"/>
      <c r="E5" s="34"/>
      <c r="F5" s="34" t="s">
        <v>785</v>
      </c>
    </row>
  </sheetData>
  <sheetProtection/>
  <mergeCells count="1">
    <mergeCell ref="C2:C5"/>
  </mergeCells>
  <hyperlinks>
    <hyperlink ref="A1" location="Links_" display="Links"/>
  </hyperlinks>
  <printOptions/>
  <pageMargins left="0.7" right="0.7" top="0.75" bottom="0.75" header="0.3" footer="0.3"/>
  <pageSetup horizontalDpi="600" verticalDpi="600" orientation="landscape" paperSize="9" r:id="rId3"/>
  <legacyDrawing r:id="rId2"/>
</worksheet>
</file>

<file path=xl/worksheets/sheet78.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8.796875" defaultRowHeight="14.25"/>
  <cols>
    <col min="1" max="1" width="4" style="36" bestFit="1" customWidth="1"/>
    <col min="2" max="2" width="21.69921875" style="36" customWidth="1"/>
    <col min="3" max="3" width="9.09765625" style="35" bestFit="1" customWidth="1"/>
    <col min="4" max="4" width="18.59765625" style="35" customWidth="1"/>
    <col min="5" max="5" width="20.8984375" style="36" bestFit="1" customWidth="1"/>
    <col min="6" max="6" width="18.5" style="36" bestFit="1" customWidth="1"/>
    <col min="7" max="16384" width="9" style="36" customWidth="1"/>
  </cols>
  <sheetData>
    <row r="1" spans="1:6" s="77" customFormat="1" ht="11.25">
      <c r="A1" s="447" t="s">
        <v>1582</v>
      </c>
      <c r="B1" s="29" t="s">
        <v>1433</v>
      </c>
      <c r="C1" s="29" t="s">
        <v>497</v>
      </c>
      <c r="D1" s="30" t="s">
        <v>813</v>
      </c>
      <c r="E1" s="30" t="s">
        <v>518</v>
      </c>
      <c r="F1" s="30" t="s">
        <v>519</v>
      </c>
    </row>
    <row r="2" spans="1:6" ht="11.25">
      <c r="A2" s="32">
        <v>0</v>
      </c>
      <c r="B2" s="32" t="s">
        <v>280</v>
      </c>
      <c r="C2" s="34"/>
      <c r="D2" s="34"/>
      <c r="E2" s="32"/>
      <c r="F2" s="32"/>
    </row>
    <row r="3" spans="1:6" ht="11.25">
      <c r="A3" s="32">
        <v>0</v>
      </c>
      <c r="B3" s="76" t="s">
        <v>420</v>
      </c>
      <c r="C3" s="34"/>
      <c r="D3" s="34"/>
      <c r="E3" s="32"/>
      <c r="F3" s="32"/>
    </row>
    <row r="4" spans="1:6" ht="11.25">
      <c r="A4" s="32">
        <v>1</v>
      </c>
      <c r="B4" s="3" t="s">
        <v>75</v>
      </c>
      <c r="C4" s="34"/>
      <c r="D4" s="34"/>
      <c r="E4" s="32"/>
      <c r="F4" s="32"/>
    </row>
    <row r="5" spans="1:6" ht="11.25">
      <c r="A5" s="32">
        <v>2</v>
      </c>
      <c r="B5" s="3" t="s">
        <v>76</v>
      </c>
      <c r="C5" s="34"/>
      <c r="D5" s="34"/>
      <c r="E5" s="32"/>
      <c r="F5" s="32"/>
    </row>
    <row r="6" spans="1:6" ht="11.25">
      <c r="A6" s="32">
        <v>3</v>
      </c>
      <c r="B6" s="3" t="s">
        <v>77</v>
      </c>
      <c r="C6" s="34"/>
      <c r="D6" s="34"/>
      <c r="E6" s="32"/>
      <c r="F6" s="32"/>
    </row>
    <row r="7" spans="1:6" ht="11.25">
      <c r="A7" s="32">
        <v>4</v>
      </c>
      <c r="B7" s="3" t="s">
        <v>78</v>
      </c>
      <c r="C7" s="34"/>
      <c r="D7" s="34"/>
      <c r="E7" s="32"/>
      <c r="F7" s="32"/>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79.xml><?xml version="1.0" encoding="utf-8"?>
<worksheet xmlns="http://schemas.openxmlformats.org/spreadsheetml/2006/main" xmlns:r="http://schemas.openxmlformats.org/officeDocument/2006/relationships">
  <dimension ref="A1:I15"/>
  <sheetViews>
    <sheetView zoomScalePageLayoutView="0" workbookViewId="0" topLeftCell="A1">
      <selection activeCell="F14" sqref="F14"/>
    </sheetView>
  </sheetViews>
  <sheetFormatPr defaultColWidth="8.796875" defaultRowHeight="14.25"/>
  <cols>
    <col min="1" max="1" width="4" style="58" bestFit="1" customWidth="1"/>
    <col min="2" max="2" width="44.5" style="58" bestFit="1" customWidth="1"/>
    <col min="3" max="3" width="39.8984375" style="416" bestFit="1" customWidth="1"/>
    <col min="4" max="4" width="28" style="57" customWidth="1"/>
    <col min="5" max="5" width="13.3984375" style="57" bestFit="1" customWidth="1"/>
    <col min="6" max="6" width="14.8984375" style="57" bestFit="1" customWidth="1"/>
    <col min="7" max="8" width="4.8984375" style="57" bestFit="1" customWidth="1"/>
    <col min="9" max="9" width="4.8984375" style="410" bestFit="1" customWidth="1"/>
    <col min="10" max="16384" width="9" style="58" customWidth="1"/>
  </cols>
  <sheetData>
    <row r="1" spans="1:6" s="141" customFormat="1" ht="11.25">
      <c r="A1" s="447" t="s">
        <v>1582</v>
      </c>
      <c r="B1" s="101" t="s">
        <v>1437</v>
      </c>
      <c r="C1" s="101" t="s">
        <v>497</v>
      </c>
      <c r="D1" s="101" t="s">
        <v>813</v>
      </c>
      <c r="E1" s="101" t="s">
        <v>518</v>
      </c>
      <c r="F1" s="101" t="s">
        <v>519</v>
      </c>
    </row>
    <row r="2" spans="1:9" ht="11.25">
      <c r="A2" s="54">
        <v>0</v>
      </c>
      <c r="B2" s="54" t="s">
        <v>286</v>
      </c>
      <c r="C2" s="405"/>
      <c r="D2" s="56"/>
      <c r="E2" s="56"/>
      <c r="F2" s="56"/>
      <c r="I2" s="57"/>
    </row>
    <row r="3" spans="1:6" ht="11.25">
      <c r="A3" s="54">
        <v>1</v>
      </c>
      <c r="B3" s="409" t="s">
        <v>665</v>
      </c>
      <c r="C3" s="405"/>
      <c r="D3" s="383" t="s">
        <v>237</v>
      </c>
      <c r="E3" s="56"/>
      <c r="F3" s="56"/>
    </row>
    <row r="4" spans="1:6" ht="11.25">
      <c r="A4" s="54">
        <v>2</v>
      </c>
      <c r="B4" s="411" t="s">
        <v>871</v>
      </c>
      <c r="C4" s="405"/>
      <c r="D4" s="383" t="s">
        <v>238</v>
      </c>
      <c r="E4" s="56"/>
      <c r="F4" s="56"/>
    </row>
    <row r="5" spans="1:6" ht="11.25">
      <c r="A5" s="54">
        <v>3</v>
      </c>
      <c r="B5" s="411" t="s">
        <v>872</v>
      </c>
      <c r="C5" s="405"/>
      <c r="D5" s="383" t="s">
        <v>111</v>
      </c>
      <c r="E5" s="56"/>
      <c r="F5" s="56"/>
    </row>
    <row r="6" spans="1:6" ht="11.25">
      <c r="A6" s="54">
        <v>4</v>
      </c>
      <c r="B6" s="412" t="s">
        <v>667</v>
      </c>
      <c r="C6" s="405"/>
      <c r="D6" s="383" t="s">
        <v>461</v>
      </c>
      <c r="E6" s="56"/>
      <c r="F6" s="56"/>
    </row>
    <row r="7" spans="1:6" ht="22.5">
      <c r="A7" s="54">
        <v>2</v>
      </c>
      <c r="B7" s="413" t="s">
        <v>873</v>
      </c>
      <c r="C7" s="383" t="s">
        <v>961</v>
      </c>
      <c r="D7" s="383" t="s">
        <v>238</v>
      </c>
      <c r="E7" s="56"/>
      <c r="F7" s="56"/>
    </row>
    <row r="8" spans="1:6" ht="11.25">
      <c r="A8" s="54">
        <v>3</v>
      </c>
      <c r="B8" s="413" t="s">
        <v>874</v>
      </c>
      <c r="C8" s="383" t="s">
        <v>967</v>
      </c>
      <c r="D8" s="383" t="s">
        <v>111</v>
      </c>
      <c r="E8" s="56"/>
      <c r="F8" s="56"/>
    </row>
    <row r="9" spans="1:6" ht="22.5">
      <c r="A9" s="54">
        <v>5</v>
      </c>
      <c r="B9" s="409" t="s">
        <v>668</v>
      </c>
      <c r="C9" s="405"/>
      <c r="D9" s="383" t="s">
        <v>239</v>
      </c>
      <c r="E9" s="56"/>
      <c r="F9" s="56"/>
    </row>
    <row r="10" spans="1:6" ht="11.25">
      <c r="A10" s="54">
        <v>6</v>
      </c>
      <c r="B10" s="411" t="s">
        <v>666</v>
      </c>
      <c r="C10" s="405"/>
      <c r="D10" s="383" t="s">
        <v>240</v>
      </c>
      <c r="E10" s="56"/>
      <c r="F10" s="56"/>
    </row>
    <row r="11" spans="1:6" ht="11.25">
      <c r="A11" s="54">
        <v>7</v>
      </c>
      <c r="B11" s="404" t="s">
        <v>875</v>
      </c>
      <c r="C11" s="405"/>
      <c r="D11" s="56"/>
      <c r="E11" s="56"/>
      <c r="F11" s="56"/>
    </row>
    <row r="12" spans="1:6" ht="11.25">
      <c r="A12" s="54">
        <v>8</v>
      </c>
      <c r="B12" s="54" t="s">
        <v>241</v>
      </c>
      <c r="C12" s="405" t="s">
        <v>962</v>
      </c>
      <c r="D12" s="56"/>
      <c r="E12" s="56"/>
      <c r="F12" s="56"/>
    </row>
    <row r="13" spans="1:6" ht="11.25">
      <c r="A13" s="54">
        <v>9</v>
      </c>
      <c r="B13" s="54" t="s">
        <v>242</v>
      </c>
      <c r="C13" s="405"/>
      <c r="D13" s="56"/>
      <c r="E13" s="56"/>
      <c r="F13" s="56"/>
    </row>
    <row r="14" spans="1:6" ht="11.25">
      <c r="A14" s="54">
        <v>10</v>
      </c>
      <c r="B14" s="414" t="s">
        <v>333</v>
      </c>
      <c r="C14" s="405" t="s">
        <v>876</v>
      </c>
      <c r="D14" s="56"/>
      <c r="E14" s="56"/>
      <c r="F14" s="56" t="s">
        <v>614</v>
      </c>
    </row>
    <row r="15" spans="1:6" ht="11.25">
      <c r="A15" s="54">
        <v>11</v>
      </c>
      <c r="B15" s="415" t="s">
        <v>351</v>
      </c>
      <c r="C15" s="383" t="s">
        <v>967</v>
      </c>
      <c r="D15" s="56"/>
      <c r="E15" s="56"/>
      <c r="F15" s="56"/>
    </row>
  </sheetData>
  <sheetProtection/>
  <hyperlinks>
    <hyperlink ref="A1" location="Links_" display="Links"/>
  </hyperlinks>
  <printOptions/>
  <pageMargins left="0.7" right="0.7" top="0.75" bottom="0.75" header="0.3" footer="0.3"/>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92D050"/>
  </sheetPr>
  <dimension ref="A1:J85"/>
  <sheetViews>
    <sheetView zoomScalePageLayoutView="0" workbookViewId="0" topLeftCell="A1">
      <selection activeCell="B1" sqref="B1"/>
    </sheetView>
  </sheetViews>
  <sheetFormatPr defaultColWidth="8.796875" defaultRowHeight="14.25"/>
  <cols>
    <col min="1" max="1" width="7.5" style="449" bestFit="1" customWidth="1"/>
    <col min="2" max="2" width="62.19921875" style="449" bestFit="1" customWidth="1"/>
    <col min="3" max="3" width="6" style="449" bestFit="1" customWidth="1"/>
    <col min="4" max="4" width="6.5" style="449" bestFit="1" customWidth="1"/>
    <col min="5" max="5" width="4" style="457" bestFit="1" customWidth="1"/>
    <col min="6" max="6" width="59.19921875" style="449" bestFit="1" customWidth="1"/>
    <col min="7" max="7" width="5.09765625" style="449" bestFit="1" customWidth="1"/>
    <col min="8" max="8" width="6.69921875" style="449" bestFit="1" customWidth="1"/>
    <col min="9" max="9" width="6.59765625" style="449" bestFit="1" customWidth="1"/>
    <col min="10" max="10" width="40.69921875" style="449" bestFit="1" customWidth="1"/>
    <col min="11" max="16384" width="9" style="449" customWidth="1"/>
  </cols>
  <sheetData>
    <row r="1" spans="1:10" ht="11.25">
      <c r="A1" s="608" t="s">
        <v>1582</v>
      </c>
      <c r="B1" s="609" t="s">
        <v>1476</v>
      </c>
      <c r="C1" s="609" t="s">
        <v>1356</v>
      </c>
      <c r="D1" s="609" t="s">
        <v>1357</v>
      </c>
      <c r="E1" s="609" t="s">
        <v>1341</v>
      </c>
      <c r="F1" s="610" t="s">
        <v>1358</v>
      </c>
      <c r="G1" s="609" t="s">
        <v>1355</v>
      </c>
      <c r="H1" s="609" t="s">
        <v>427</v>
      </c>
      <c r="I1" s="609" t="s">
        <v>497</v>
      </c>
      <c r="J1" s="609" t="s">
        <v>1538</v>
      </c>
    </row>
    <row r="2" spans="1:10" ht="11.25">
      <c r="A2" s="687" t="s">
        <v>1794</v>
      </c>
      <c r="B2" s="686" t="s">
        <v>1767</v>
      </c>
      <c r="C2" s="685"/>
      <c r="D2" s="685"/>
      <c r="E2" s="685"/>
      <c r="F2" s="686"/>
      <c r="G2" s="685"/>
      <c r="H2" s="684"/>
      <c r="I2" s="684"/>
      <c r="J2" s="683" t="s">
        <v>1664</v>
      </c>
    </row>
    <row r="3" spans="1:10" ht="11.25">
      <c r="A3" s="451" t="str">
        <f>VLOOKUP(F3,'AT'!$B$2:$L$200,4,FALSE)</f>
        <v>dim_AT</v>
      </c>
      <c r="B3" s="453" t="s">
        <v>1205</v>
      </c>
      <c r="C3" s="452"/>
      <c r="D3" s="452"/>
      <c r="E3" s="451">
        <v>0</v>
      </c>
      <c r="F3" s="453" t="s">
        <v>1205</v>
      </c>
      <c r="G3" s="451"/>
      <c r="H3" s="451"/>
      <c r="I3" s="451"/>
      <c r="J3" s="452"/>
    </row>
    <row r="4" spans="1:10" ht="11.25">
      <c r="A4" s="451" t="str">
        <f>VLOOKUP(F4,'AT'!$B$2:$L$200,4,FALSE)</f>
        <v>al_x19</v>
      </c>
      <c r="B4" s="454" t="s">
        <v>354</v>
      </c>
      <c r="C4" s="452"/>
      <c r="D4" s="452"/>
      <c r="E4" s="451">
        <v>1</v>
      </c>
      <c r="F4" s="453" t="s">
        <v>354</v>
      </c>
      <c r="G4" s="451"/>
      <c r="H4" s="451"/>
      <c r="I4" s="451"/>
      <c r="J4" s="452"/>
    </row>
    <row r="5" spans="1:10" ht="11.25">
      <c r="A5" s="451" t="str">
        <f>VLOOKUP(F5,'AT'!$B$2:$L$200,4,FALSE)</f>
        <v>al_x35</v>
      </c>
      <c r="B5" s="455" t="s">
        <v>228</v>
      </c>
      <c r="C5" s="452"/>
      <c r="D5" s="452"/>
      <c r="E5" s="451">
        <v>2</v>
      </c>
      <c r="F5" s="456" t="s">
        <v>228</v>
      </c>
      <c r="G5" s="451"/>
      <c r="H5" s="451"/>
      <c r="I5" s="451"/>
      <c r="J5" s="452"/>
    </row>
    <row r="6" spans="1:10" ht="11.25">
      <c r="A6" s="451" t="str">
        <f>VLOOKUP(F6,'AT'!$B$2:$L$200,4,FALSE)</f>
        <v>al_x4</v>
      </c>
      <c r="B6" s="467" t="s">
        <v>634</v>
      </c>
      <c r="C6" s="452"/>
      <c r="D6" s="452"/>
      <c r="E6" s="451">
        <v>3</v>
      </c>
      <c r="F6" s="456" t="s">
        <v>634</v>
      </c>
      <c r="G6" s="451"/>
      <c r="H6" s="451"/>
      <c r="I6" s="451"/>
      <c r="J6" s="452"/>
    </row>
    <row r="7" spans="1:10" ht="11.25">
      <c r="A7" s="451" t="str">
        <f>VLOOKUP(F7,'AT'!$B$2:$L$200,4,FALSE)</f>
        <v>al_x1</v>
      </c>
      <c r="B7" s="560" t="s">
        <v>638</v>
      </c>
      <c r="C7" s="452"/>
      <c r="D7" s="452"/>
      <c r="E7" s="451"/>
      <c r="F7" s="456" t="s">
        <v>1335</v>
      </c>
      <c r="G7" s="451"/>
      <c r="H7" s="451"/>
      <c r="I7" s="451"/>
      <c r="J7" s="452"/>
    </row>
    <row r="8" spans="1:10" ht="11.25">
      <c r="A8" s="451" t="str">
        <f>VLOOKUP(F8,'AT'!$B$2:$L$200,4,FALSE)</f>
        <v>al_x2</v>
      </c>
      <c r="B8" s="468" t="s">
        <v>636</v>
      </c>
      <c r="C8" s="452"/>
      <c r="D8" s="452"/>
      <c r="E8" s="451">
        <v>4</v>
      </c>
      <c r="F8" s="456" t="s">
        <v>636</v>
      </c>
      <c r="G8" s="451"/>
      <c r="H8" s="451"/>
      <c r="I8" s="451"/>
      <c r="J8" s="452"/>
    </row>
    <row r="9" spans="1:10" ht="11.25">
      <c r="A9" s="451" t="str">
        <f>VLOOKUP(F9,'AT'!$B$2:$L$200,4,FALSE)</f>
        <v>al_x3</v>
      </c>
      <c r="B9" s="468" t="s">
        <v>635</v>
      </c>
      <c r="C9" s="452"/>
      <c r="D9" s="452"/>
      <c r="E9" s="451">
        <v>4</v>
      </c>
      <c r="F9" s="452" t="s">
        <v>635</v>
      </c>
      <c r="G9" s="452"/>
      <c r="H9" s="452"/>
      <c r="I9" s="452"/>
      <c r="J9" s="452"/>
    </row>
    <row r="10" spans="1:10" ht="11.25">
      <c r="A10" s="451" t="str">
        <f>VLOOKUP(F10,'AT'!$B$2:$L$200,4,FALSE)</f>
        <v>al_x56</v>
      </c>
      <c r="B10" s="467" t="s">
        <v>1002</v>
      </c>
      <c r="C10" s="452"/>
      <c r="D10" s="452"/>
      <c r="E10" s="451">
        <v>3</v>
      </c>
      <c r="F10" s="452" t="s">
        <v>1002</v>
      </c>
      <c r="G10" s="452"/>
      <c r="H10" s="452"/>
      <c r="I10" s="452"/>
      <c r="J10" s="452"/>
    </row>
    <row r="11" spans="1:10" ht="11.25">
      <c r="A11" s="451" t="str">
        <f>VLOOKUP(F11,'AT'!$B$2:$L$200,4,FALSE)</f>
        <v>al_x8</v>
      </c>
      <c r="B11" s="455" t="s">
        <v>637</v>
      </c>
      <c r="C11" s="452"/>
      <c r="D11" s="452"/>
      <c r="E11" s="451">
        <v>2</v>
      </c>
      <c r="F11" s="452" t="s">
        <v>637</v>
      </c>
      <c r="G11" s="452"/>
      <c r="H11" s="452"/>
      <c r="I11" s="452"/>
      <c r="J11" s="452"/>
    </row>
    <row r="12" spans="1:10" ht="11.25">
      <c r="A12" s="451" t="str">
        <f>VLOOKUP(F12,'AT'!$B$2:$L$200,4,FALSE)</f>
        <v>al_x33</v>
      </c>
      <c r="B12" s="454" t="s">
        <v>30</v>
      </c>
      <c r="C12" s="452"/>
      <c r="D12" s="452"/>
      <c r="E12" s="451">
        <v>1</v>
      </c>
      <c r="F12" s="452" t="s">
        <v>30</v>
      </c>
      <c r="G12" s="452"/>
      <c r="H12" s="452"/>
      <c r="I12" s="452"/>
      <c r="J12" s="452"/>
    </row>
    <row r="13" spans="1:10" ht="11.25">
      <c r="A13" s="451" t="str">
        <f>VLOOKUP(F13,'AT'!$B$2:$L$200,4,FALSE)</f>
        <v>al_x45</v>
      </c>
      <c r="B13" s="454" t="s">
        <v>341</v>
      </c>
      <c r="C13" s="452"/>
      <c r="D13" s="452"/>
      <c r="E13" s="451">
        <v>1</v>
      </c>
      <c r="F13" s="452" t="s">
        <v>341</v>
      </c>
      <c r="G13" s="452"/>
      <c r="H13" s="452"/>
      <c r="I13" s="452"/>
      <c r="J13" s="452"/>
    </row>
    <row r="14" spans="1:10" ht="11.25">
      <c r="A14" s="451" t="str">
        <f>VLOOKUP(F14,'AT'!$B$2:$L$200,4,FALSE)</f>
        <v>al_x5</v>
      </c>
      <c r="B14" s="469" t="s">
        <v>641</v>
      </c>
      <c r="C14" s="452"/>
      <c r="D14" s="452"/>
      <c r="E14" s="451">
        <v>1</v>
      </c>
      <c r="F14" s="452" t="s">
        <v>641</v>
      </c>
      <c r="G14" s="452"/>
      <c r="H14" s="452"/>
      <c r="I14" s="452"/>
      <c r="J14" s="452"/>
    </row>
    <row r="15" spans="1:10" ht="11.25">
      <c r="A15" s="451" t="str">
        <f>VLOOKUP(F15,'AT'!$B$2:$L$200,4,FALSE)</f>
        <v>al_x11</v>
      </c>
      <c r="B15" s="454" t="s">
        <v>1063</v>
      </c>
      <c r="C15" s="452"/>
      <c r="D15" s="452"/>
      <c r="E15" s="451">
        <v>1</v>
      </c>
      <c r="F15" s="452" t="s">
        <v>1063</v>
      </c>
      <c r="G15" s="452"/>
      <c r="H15" s="452"/>
      <c r="I15" s="452"/>
      <c r="J15" s="452"/>
    </row>
    <row r="16" spans="1:10" ht="11.25">
      <c r="A16" s="451" t="str">
        <f>VLOOKUP(F16,'AT'!$B$2:$L$200,4,FALSE)</f>
        <v>al_x44</v>
      </c>
      <c r="B16" s="454" t="s">
        <v>744</v>
      </c>
      <c r="C16" s="452"/>
      <c r="D16" s="452"/>
      <c r="E16" s="451">
        <v>1</v>
      </c>
      <c r="F16" s="452" t="s">
        <v>744</v>
      </c>
      <c r="G16" s="452"/>
      <c r="H16" s="452"/>
      <c r="I16" s="452"/>
      <c r="J16" s="452"/>
    </row>
    <row r="17" spans="1:10" ht="11.25">
      <c r="A17" s="451" t="str">
        <f>VLOOKUP(F17,'AT'!$B$2:$L$200,4,FALSE)</f>
        <v>al_x9</v>
      </c>
      <c r="B17" s="469" t="s">
        <v>71</v>
      </c>
      <c r="C17" s="452"/>
      <c r="D17" s="452"/>
      <c r="E17" s="451">
        <v>1</v>
      </c>
      <c r="F17" s="452" t="s">
        <v>71</v>
      </c>
      <c r="G17" s="452"/>
      <c r="H17" s="452"/>
      <c r="I17" s="452"/>
      <c r="J17" s="452"/>
    </row>
    <row r="18" spans="1:10" ht="11.25">
      <c r="A18" s="451" t="str">
        <f>VLOOKUP(F18,'AT'!$B$2:$L$200,4,FALSE)</f>
        <v>al_x12</v>
      </c>
      <c r="B18" s="454" t="s">
        <v>749</v>
      </c>
      <c r="C18" s="452"/>
      <c r="D18" s="452"/>
      <c r="E18" s="451"/>
      <c r="F18" s="452" t="s">
        <v>749</v>
      </c>
      <c r="G18" s="452"/>
      <c r="H18" s="452"/>
      <c r="I18" s="452"/>
      <c r="J18" s="452"/>
    </row>
    <row r="19" spans="1:10" ht="11.25">
      <c r="A19" s="451" t="str">
        <f>VLOOKUP(F19,'AT'!$B$2:$L$200,4,FALSE)</f>
        <v>al_x46</v>
      </c>
      <c r="B19" s="454" t="s">
        <v>31</v>
      </c>
      <c r="C19" s="452"/>
      <c r="D19" s="452"/>
      <c r="E19" s="451"/>
      <c r="F19" s="452" t="s">
        <v>31</v>
      </c>
      <c r="G19" s="452"/>
      <c r="H19" s="452"/>
      <c r="I19" s="452"/>
      <c r="J19" s="452"/>
    </row>
    <row r="20" spans="1:10" ht="11.25">
      <c r="A20" s="687" t="s">
        <v>1795</v>
      </c>
      <c r="B20" s="686" t="s">
        <v>1768</v>
      </c>
      <c r="C20" s="685"/>
      <c r="D20" s="685"/>
      <c r="E20" s="685"/>
      <c r="F20" s="686"/>
      <c r="G20" s="685"/>
      <c r="H20" s="684"/>
      <c r="I20" s="684"/>
      <c r="J20" s="683" t="s">
        <v>1665</v>
      </c>
    </row>
    <row r="21" spans="1:10" ht="11.25">
      <c r="A21" s="451" t="str">
        <f>VLOOKUP(F21,'AT'!$B$2:$L$200,4,FALSE)</f>
        <v>dim_AT</v>
      </c>
      <c r="B21" s="453" t="s">
        <v>1205</v>
      </c>
      <c r="C21" s="452"/>
      <c r="D21" s="452"/>
      <c r="E21" s="451">
        <v>0</v>
      </c>
      <c r="F21" s="453" t="s">
        <v>1205</v>
      </c>
      <c r="G21" s="448"/>
      <c r="H21" s="451"/>
      <c r="I21" s="451"/>
      <c r="J21" s="452"/>
    </row>
    <row r="22" spans="1:10" ht="11.25">
      <c r="A22" s="451" t="str">
        <f>VLOOKUP(F22,'AT'!$B$2:$L$200,4,FALSE)</f>
        <v>al_x19</v>
      </c>
      <c r="B22" s="454" t="s">
        <v>354</v>
      </c>
      <c r="C22" s="452"/>
      <c r="D22" s="452"/>
      <c r="E22" s="451">
        <v>1</v>
      </c>
      <c r="F22" s="453" t="s">
        <v>354</v>
      </c>
      <c r="G22" s="451"/>
      <c r="H22" s="451"/>
      <c r="I22" s="451"/>
      <c r="J22" s="452"/>
    </row>
    <row r="23" spans="1:10" ht="11.25">
      <c r="A23" s="451" t="str">
        <f>VLOOKUP(F23,'AT'!$B$2:$L$200,4,FALSE)</f>
        <v>al_x52</v>
      </c>
      <c r="B23" s="454" t="s">
        <v>699</v>
      </c>
      <c r="C23" s="452"/>
      <c r="D23" s="452"/>
      <c r="E23" s="451">
        <v>1</v>
      </c>
      <c r="F23" s="456" t="s">
        <v>699</v>
      </c>
      <c r="G23" s="451"/>
      <c r="H23" s="451"/>
      <c r="I23" s="451"/>
      <c r="J23" s="452"/>
    </row>
    <row r="24" spans="1:10" ht="11.25">
      <c r="A24" s="451" t="str">
        <f>VLOOKUP(F24,'AT'!$B$2:$L$200,4,FALSE)</f>
        <v>al_x31</v>
      </c>
      <c r="B24" s="470" t="s">
        <v>252</v>
      </c>
      <c r="C24" s="452"/>
      <c r="D24" s="452"/>
      <c r="E24" s="451">
        <v>2</v>
      </c>
      <c r="F24" s="452" t="s">
        <v>252</v>
      </c>
      <c r="G24" s="452"/>
      <c r="H24" s="452"/>
      <c r="I24" s="452"/>
      <c r="J24" s="452"/>
    </row>
    <row r="25" spans="1:10" ht="11.25">
      <c r="A25" s="451" t="str">
        <f>VLOOKUP(F25,'AT'!$B$2:$L$200,4,FALSE)</f>
        <v>al_x30</v>
      </c>
      <c r="B25" s="470" t="s">
        <v>253</v>
      </c>
      <c r="C25" s="452"/>
      <c r="D25" s="452"/>
      <c r="E25" s="451">
        <v>2</v>
      </c>
      <c r="F25" s="452" t="s">
        <v>253</v>
      </c>
      <c r="G25" s="452"/>
      <c r="H25" s="452"/>
      <c r="I25" s="452"/>
      <c r="J25" s="452"/>
    </row>
    <row r="26" spans="1:10" ht="11.25">
      <c r="A26" s="687" t="s">
        <v>1796</v>
      </c>
      <c r="B26" s="686" t="s">
        <v>1769</v>
      </c>
      <c r="C26" s="685"/>
      <c r="D26" s="685"/>
      <c r="E26" s="685"/>
      <c r="F26" s="686"/>
      <c r="G26" s="685"/>
      <c r="H26" s="684"/>
      <c r="I26" s="684"/>
      <c r="J26" s="683" t="s">
        <v>1666</v>
      </c>
    </row>
    <row r="27" spans="1:10" ht="11.25">
      <c r="A27" s="451" t="str">
        <f>VLOOKUP(F27,'AT'!$B$2:$L$200,4,FALSE)</f>
        <v>dim_AT</v>
      </c>
      <c r="B27" s="452" t="s">
        <v>1205</v>
      </c>
      <c r="C27" s="452"/>
      <c r="D27" s="452"/>
      <c r="E27" s="451">
        <v>0</v>
      </c>
      <c r="F27" s="452" t="s">
        <v>1205</v>
      </c>
      <c r="G27" s="452"/>
      <c r="H27" s="452"/>
      <c r="I27" s="452"/>
      <c r="J27" s="452"/>
    </row>
    <row r="28" spans="1:10" ht="11.25">
      <c r="A28" s="451" t="str">
        <f>VLOOKUP(F28,'AT'!$B$2:$L$200,4,FALSE)</f>
        <v>al_x46</v>
      </c>
      <c r="B28" s="454" t="s">
        <v>31</v>
      </c>
      <c r="C28" s="452"/>
      <c r="D28" s="452"/>
      <c r="E28" s="451">
        <v>1</v>
      </c>
      <c r="F28" s="452" t="s">
        <v>31</v>
      </c>
      <c r="G28" s="452"/>
      <c r="H28" s="452"/>
      <c r="I28" s="452"/>
      <c r="J28" s="452"/>
    </row>
    <row r="29" spans="1:10" ht="11.25">
      <c r="A29" s="451" t="str">
        <f>VLOOKUP(F29,'AT'!$B$2:$L$200,4,FALSE)</f>
        <v>al_x43</v>
      </c>
      <c r="B29" s="454" t="s">
        <v>729</v>
      </c>
      <c r="C29" s="452"/>
      <c r="D29" s="452"/>
      <c r="E29" s="451">
        <v>1</v>
      </c>
      <c r="F29" s="452" t="s">
        <v>729</v>
      </c>
      <c r="G29" s="452"/>
      <c r="H29" s="452"/>
      <c r="I29" s="452"/>
      <c r="J29" s="452"/>
    </row>
    <row r="30" spans="1:10" ht="11.25">
      <c r="A30" s="451" t="str">
        <f>VLOOKUP(F30,'AT'!$B$2:$L$200,4,FALSE)</f>
        <v>al_x38</v>
      </c>
      <c r="B30" s="455" t="s">
        <v>755</v>
      </c>
      <c r="C30" s="452"/>
      <c r="D30" s="452"/>
      <c r="E30" s="451">
        <v>2</v>
      </c>
      <c r="F30" s="452" t="s">
        <v>1337</v>
      </c>
      <c r="G30" s="452"/>
      <c r="H30" s="452"/>
      <c r="I30" s="452"/>
      <c r="J30" s="452"/>
    </row>
    <row r="31" spans="1:10" ht="11.25">
      <c r="A31" s="451" t="str">
        <f>VLOOKUP(F31,'AT'!$B$2:$L$200,4,FALSE)</f>
        <v>al_x29</v>
      </c>
      <c r="B31" s="455" t="s">
        <v>645</v>
      </c>
      <c r="C31" s="452"/>
      <c r="D31" s="452"/>
      <c r="E31" s="451">
        <v>2</v>
      </c>
      <c r="F31" s="452" t="s">
        <v>456</v>
      </c>
      <c r="G31" s="452"/>
      <c r="H31" s="452"/>
      <c r="I31" s="452"/>
      <c r="J31" s="452"/>
    </row>
    <row r="32" spans="1:10" ht="11.25">
      <c r="A32" s="451" t="str">
        <f>VLOOKUP(F32,'AT'!$B$2:$L$200,4,FALSE)</f>
        <v>al_x51</v>
      </c>
      <c r="B32" s="454" t="s">
        <v>644</v>
      </c>
      <c r="C32" s="452"/>
      <c r="D32" s="452"/>
      <c r="E32" s="451">
        <v>1</v>
      </c>
      <c r="F32" s="452" t="s">
        <v>644</v>
      </c>
      <c r="G32" s="452"/>
      <c r="H32" s="452"/>
      <c r="I32" s="452"/>
      <c r="J32" s="452"/>
    </row>
    <row r="33" spans="1:10" ht="11.25">
      <c r="A33" s="451" t="str">
        <f>VLOOKUP(F33,'AT'!$B$2:$L$200,4,FALSE)</f>
        <v>al_x63</v>
      </c>
      <c r="B33" s="455" t="s">
        <v>706</v>
      </c>
      <c r="C33" s="452"/>
      <c r="D33" s="452"/>
      <c r="E33" s="451">
        <v>2</v>
      </c>
      <c r="F33" s="452" t="s">
        <v>175</v>
      </c>
      <c r="G33" s="452"/>
      <c r="H33" s="452"/>
      <c r="I33" s="452"/>
      <c r="J33" s="452"/>
    </row>
    <row r="34" spans="1:10" ht="11.25">
      <c r="A34" s="451" t="str">
        <f>VLOOKUP(F34,'AT'!$B$2:$L$200,4,FALSE)</f>
        <v>al_x62</v>
      </c>
      <c r="B34" s="455" t="s">
        <v>708</v>
      </c>
      <c r="C34" s="452"/>
      <c r="D34" s="452"/>
      <c r="E34" s="451">
        <v>2</v>
      </c>
      <c r="F34" s="452" t="s">
        <v>176</v>
      </c>
      <c r="G34" s="452"/>
      <c r="H34" s="452"/>
      <c r="I34" s="452"/>
      <c r="J34" s="452"/>
    </row>
    <row r="35" spans="1:10" ht="11.25">
      <c r="A35" s="451" t="str">
        <f>VLOOKUP(F35,'AT'!$B$2:$L$200,4,FALSE)</f>
        <v>al_x64</v>
      </c>
      <c r="B35" s="455" t="s">
        <v>707</v>
      </c>
      <c r="C35" s="452"/>
      <c r="D35" s="452"/>
      <c r="E35" s="451">
        <v>2</v>
      </c>
      <c r="F35" s="452" t="s">
        <v>177</v>
      </c>
      <c r="G35" s="452"/>
      <c r="H35" s="452"/>
      <c r="I35" s="452"/>
      <c r="J35" s="452"/>
    </row>
    <row r="36" spans="1:10" ht="11.25">
      <c r="A36" s="451" t="str">
        <f>VLOOKUP(F36,'AT'!$B$2:$L$200,4,FALSE)</f>
        <v>al_x13</v>
      </c>
      <c r="B36" s="454" t="s">
        <v>249</v>
      </c>
      <c r="C36" s="452"/>
      <c r="D36" s="452"/>
      <c r="E36" s="451">
        <v>1</v>
      </c>
      <c r="F36" s="452" t="s">
        <v>249</v>
      </c>
      <c r="G36" s="452"/>
      <c r="H36" s="452"/>
      <c r="I36" s="452"/>
      <c r="J36" s="452"/>
    </row>
    <row r="37" spans="1:10" ht="11.25">
      <c r="A37" s="451" t="str">
        <f>VLOOKUP(F37,'AT'!$B$2:$L$200,4,FALSE)</f>
        <v>al_x33</v>
      </c>
      <c r="B37" s="454" t="s">
        <v>30</v>
      </c>
      <c r="C37" s="452"/>
      <c r="D37" s="452"/>
      <c r="E37" s="451">
        <v>1</v>
      </c>
      <c r="F37" s="452" t="s">
        <v>30</v>
      </c>
      <c r="G37" s="452"/>
      <c r="H37" s="452"/>
      <c r="I37" s="452"/>
      <c r="J37" s="452"/>
    </row>
    <row r="38" spans="1:10" ht="11.25">
      <c r="A38" s="451" t="str">
        <f>VLOOKUP(F38,'AT'!$B$2:$L$200,4,FALSE)</f>
        <v>al_x10</v>
      </c>
      <c r="B38" s="454" t="s">
        <v>885</v>
      </c>
      <c r="C38" s="452"/>
      <c r="D38" s="452"/>
      <c r="E38" s="451">
        <v>1</v>
      </c>
      <c r="F38" s="452" t="s">
        <v>885</v>
      </c>
      <c r="G38" s="452"/>
      <c r="H38" s="452"/>
      <c r="I38" s="452"/>
      <c r="J38" s="452"/>
    </row>
    <row r="39" spans="1:10" ht="11.25">
      <c r="A39" s="687" t="s">
        <v>1797</v>
      </c>
      <c r="B39" s="686" t="s">
        <v>1770</v>
      </c>
      <c r="C39" s="685"/>
      <c r="D39" s="685"/>
      <c r="E39" s="685"/>
      <c r="F39" s="686"/>
      <c r="G39" s="685"/>
      <c r="H39" s="684"/>
      <c r="I39" s="684"/>
      <c r="J39" s="683" t="s">
        <v>1667</v>
      </c>
    </row>
    <row r="40" spans="1:10" ht="11.25">
      <c r="A40" s="451" t="str">
        <f>VLOOKUP(F40,'AT'!$B$2:$L$200,4,FALSE)</f>
        <v>dim_AT</v>
      </c>
      <c r="B40" s="452" t="s">
        <v>1205</v>
      </c>
      <c r="C40" s="452"/>
      <c r="D40" s="452"/>
      <c r="E40" s="451">
        <v>0</v>
      </c>
      <c r="F40" s="452" t="s">
        <v>1205</v>
      </c>
      <c r="G40" s="448"/>
      <c r="H40" s="451"/>
      <c r="I40" s="451"/>
      <c r="J40" s="452"/>
    </row>
    <row r="41" spans="1:10" ht="11.25">
      <c r="A41" s="451" t="str">
        <f>VLOOKUP(F41,'AT'!$B$2:$L$200,4,FALSE)</f>
        <v>al_x22</v>
      </c>
      <c r="B41" s="454" t="s">
        <v>759</v>
      </c>
      <c r="C41" s="452"/>
      <c r="D41" s="452"/>
      <c r="E41" s="451">
        <v>1</v>
      </c>
      <c r="F41" s="452" t="s">
        <v>759</v>
      </c>
      <c r="G41" s="452"/>
      <c r="H41" s="452"/>
      <c r="I41" s="452"/>
      <c r="J41" s="452"/>
    </row>
    <row r="42" spans="1:10" ht="11.25">
      <c r="A42" s="451" t="str">
        <f>VLOOKUP(F42,'AT'!$B$2:$L$200,4,FALSE)</f>
        <v>al_x16</v>
      </c>
      <c r="B42" s="455" t="s">
        <v>148</v>
      </c>
      <c r="C42" s="452"/>
      <c r="D42" s="452"/>
      <c r="E42" s="451">
        <v>2</v>
      </c>
      <c r="F42" s="452" t="s">
        <v>148</v>
      </c>
      <c r="G42" s="452"/>
      <c r="H42" s="452"/>
      <c r="I42" s="452"/>
      <c r="J42" s="452"/>
    </row>
    <row r="43" spans="1:10" ht="11.25">
      <c r="A43" s="451" t="str">
        <f>VLOOKUP(F43,'AT'!$B$2:$L$200,4,FALSE)</f>
        <v>al_x15</v>
      </c>
      <c r="B43" s="455" t="s">
        <v>433</v>
      </c>
      <c r="C43" s="452"/>
      <c r="D43" s="452"/>
      <c r="E43" s="451">
        <v>2</v>
      </c>
      <c r="F43" s="452" t="s">
        <v>433</v>
      </c>
      <c r="G43" s="452"/>
      <c r="H43" s="452"/>
      <c r="I43" s="452"/>
      <c r="J43" s="452"/>
    </row>
    <row r="44" spans="1:10" ht="11.25">
      <c r="A44" s="451" t="str">
        <f>VLOOKUP(F44,'AT'!$B$2:$L$200,4,FALSE)</f>
        <v>al_x14</v>
      </c>
      <c r="B44" s="455" t="s">
        <v>434</v>
      </c>
      <c r="C44" s="452"/>
      <c r="D44" s="452"/>
      <c r="E44" s="451">
        <v>2</v>
      </c>
      <c r="F44" s="452" t="s">
        <v>434</v>
      </c>
      <c r="G44" s="452"/>
      <c r="H44" s="452"/>
      <c r="I44" s="452"/>
      <c r="J44" s="452"/>
    </row>
    <row r="45" spans="1:10" ht="11.25">
      <c r="A45" s="451" t="str">
        <f>VLOOKUP(F45,'AT'!$B$2:$L$200,4,FALSE)</f>
        <v>al_x47</v>
      </c>
      <c r="B45" s="455" t="s">
        <v>150</v>
      </c>
      <c r="C45" s="452"/>
      <c r="D45" s="452"/>
      <c r="E45" s="451">
        <v>2</v>
      </c>
      <c r="F45" s="452" t="s">
        <v>150</v>
      </c>
      <c r="G45" s="452"/>
      <c r="H45" s="452"/>
      <c r="I45" s="452"/>
      <c r="J45" s="452"/>
    </row>
    <row r="46" spans="1:10" ht="11.25">
      <c r="A46" s="451" t="str">
        <f>VLOOKUP(F46,'AT'!$B$2:$L$200,4,FALSE)</f>
        <v>al_x61</v>
      </c>
      <c r="B46" s="455" t="s">
        <v>149</v>
      </c>
      <c r="C46" s="452"/>
      <c r="D46" s="452"/>
      <c r="E46" s="451">
        <v>2</v>
      </c>
      <c r="F46" s="452" t="s">
        <v>149</v>
      </c>
      <c r="G46" s="452"/>
      <c r="H46" s="452"/>
      <c r="I46" s="452"/>
      <c r="J46" s="452"/>
    </row>
    <row r="47" spans="1:10" ht="11.25">
      <c r="A47" s="687" t="s">
        <v>1798</v>
      </c>
      <c r="B47" s="686" t="s">
        <v>1771</v>
      </c>
      <c r="C47" s="685"/>
      <c r="D47" s="685"/>
      <c r="E47" s="685"/>
      <c r="F47" s="686"/>
      <c r="G47" s="685"/>
      <c r="H47" s="684"/>
      <c r="I47" s="684"/>
      <c r="J47" s="683" t="s">
        <v>1668</v>
      </c>
    </row>
    <row r="48" spans="1:10" ht="11.25">
      <c r="A48" s="451" t="str">
        <f>VLOOKUP(F48,'AT'!$B$2:$L$200,4,FALSE)</f>
        <v>dim_AT</v>
      </c>
      <c r="B48" s="452" t="s">
        <v>1205</v>
      </c>
      <c r="C48" s="452"/>
      <c r="D48" s="452"/>
      <c r="E48" s="451">
        <v>0</v>
      </c>
      <c r="F48" s="452" t="s">
        <v>1205</v>
      </c>
      <c r="G48" s="452"/>
      <c r="H48" s="452"/>
      <c r="I48" s="452"/>
      <c r="J48" s="452"/>
    </row>
    <row r="49" spans="1:10" ht="11.25">
      <c r="A49" s="451" t="str">
        <f>VLOOKUP(F49,'AT'!$B$2:$L$200,4,FALSE)</f>
        <v>al_x23</v>
      </c>
      <c r="B49" s="454" t="s">
        <v>1584</v>
      </c>
      <c r="C49" s="452"/>
      <c r="D49" s="452"/>
      <c r="E49" s="451">
        <v>1</v>
      </c>
      <c r="F49" s="452" t="s">
        <v>1583</v>
      </c>
      <c r="G49" s="452"/>
      <c r="H49" s="452"/>
      <c r="I49" s="452"/>
      <c r="J49" s="452"/>
    </row>
    <row r="50" spans="1:10" ht="11.25">
      <c r="A50" s="451" t="str">
        <f>VLOOKUP(F50,'AT'!$B$2:$L$200,4,FALSE)</f>
        <v>al_x7</v>
      </c>
      <c r="B50" s="455" t="s">
        <v>116</v>
      </c>
      <c r="C50" s="452"/>
      <c r="D50" s="452"/>
      <c r="E50" s="451">
        <v>2</v>
      </c>
      <c r="F50" s="452" t="s">
        <v>116</v>
      </c>
      <c r="G50" s="452"/>
      <c r="H50" s="452"/>
      <c r="I50" s="452"/>
      <c r="J50" s="452"/>
    </row>
    <row r="51" spans="1:10" ht="11.25">
      <c r="A51" s="451" t="str">
        <f>VLOOKUP(F51,'AT'!$B$2:$L$200,4,FALSE)</f>
        <v>al_x66</v>
      </c>
      <c r="B51" s="455" t="s">
        <v>113</v>
      </c>
      <c r="C51" s="452"/>
      <c r="D51" s="452"/>
      <c r="E51" s="451">
        <v>2</v>
      </c>
      <c r="F51" s="452" t="s">
        <v>113</v>
      </c>
      <c r="G51" s="452"/>
      <c r="H51" s="452"/>
      <c r="I51" s="452"/>
      <c r="J51" s="452"/>
    </row>
    <row r="52" spans="1:10" ht="11.25">
      <c r="A52" s="451" t="str">
        <f>VLOOKUP(F52,'AT'!$B$2:$L$200,4,FALSE)</f>
        <v>al_x65</v>
      </c>
      <c r="B52" s="455" t="s">
        <v>119</v>
      </c>
      <c r="C52" s="452"/>
      <c r="D52" s="452"/>
      <c r="E52" s="451">
        <v>2</v>
      </c>
      <c r="F52" s="452" t="s">
        <v>119</v>
      </c>
      <c r="G52" s="452"/>
      <c r="H52" s="452"/>
      <c r="I52" s="452"/>
      <c r="J52" s="452"/>
    </row>
    <row r="53" spans="1:10" ht="11.25">
      <c r="A53" s="451" t="str">
        <f>VLOOKUP(F53,'AT'!$B$2:$L$200,4,FALSE)</f>
        <v>al_x37</v>
      </c>
      <c r="B53" s="455" t="s">
        <v>117</v>
      </c>
      <c r="C53" s="452"/>
      <c r="D53" s="452"/>
      <c r="E53" s="451">
        <v>2</v>
      </c>
      <c r="F53" s="452" t="s">
        <v>117</v>
      </c>
      <c r="G53" s="452"/>
      <c r="H53" s="452"/>
      <c r="I53" s="452"/>
      <c r="J53" s="452"/>
    </row>
    <row r="54" spans="1:10" ht="11.25">
      <c r="A54" s="451" t="str">
        <f>VLOOKUP(F54,'AT'!$B$2:$L$200,4,FALSE)</f>
        <v>al_x49</v>
      </c>
      <c r="B54" s="455" t="s">
        <v>118</v>
      </c>
      <c r="C54" s="452"/>
      <c r="D54" s="452"/>
      <c r="E54" s="451">
        <v>2</v>
      </c>
      <c r="F54" s="452" t="s">
        <v>118</v>
      </c>
      <c r="G54" s="452"/>
      <c r="H54" s="452"/>
      <c r="I54" s="452"/>
      <c r="J54" s="452"/>
    </row>
    <row r="55" spans="1:10" ht="11.25">
      <c r="A55" s="687" t="s">
        <v>1799</v>
      </c>
      <c r="B55" s="686" t="s">
        <v>1772</v>
      </c>
      <c r="C55" s="685"/>
      <c r="D55" s="685"/>
      <c r="E55" s="685"/>
      <c r="F55" s="686"/>
      <c r="G55" s="685"/>
      <c r="H55" s="684"/>
      <c r="I55" s="684"/>
      <c r="J55" s="683" t="s">
        <v>1669</v>
      </c>
    </row>
    <row r="56" spans="1:10" ht="11.25">
      <c r="A56" s="451" t="str">
        <f>VLOOKUP(F56,'AT'!$B$2:$L$200,4,FALSE)</f>
        <v>dim_AT</v>
      </c>
      <c r="B56" s="452" t="s">
        <v>1205</v>
      </c>
      <c r="C56" s="452"/>
      <c r="D56" s="452"/>
      <c r="E56" s="451">
        <v>0</v>
      </c>
      <c r="F56" s="452" t="s">
        <v>1205</v>
      </c>
      <c r="G56" s="452"/>
      <c r="H56" s="452"/>
      <c r="I56" s="452"/>
      <c r="J56" s="452"/>
    </row>
    <row r="57" spans="1:10" ht="11.25">
      <c r="A57" s="451" t="str">
        <f>VLOOKUP(F57,'AT'!$B$2:$L$200,4,FALSE)</f>
        <v>al_x24</v>
      </c>
      <c r="B57" s="454" t="s">
        <v>1585</v>
      </c>
      <c r="C57" s="452"/>
      <c r="D57" s="452"/>
      <c r="E57" s="451">
        <v>1</v>
      </c>
      <c r="F57" s="452" t="s">
        <v>1585</v>
      </c>
      <c r="G57" s="452"/>
      <c r="H57" s="452"/>
      <c r="I57" s="452"/>
      <c r="J57" s="452"/>
    </row>
    <row r="58" spans="1:10" ht="11.25">
      <c r="A58" s="451" t="str">
        <f>VLOOKUP(F58,'AT'!$B$2:$L$200,4,FALSE)</f>
        <v>al_x40</v>
      </c>
      <c r="B58" s="455" t="s">
        <v>254</v>
      </c>
      <c r="C58" s="452"/>
      <c r="D58" s="452"/>
      <c r="E58" s="451">
        <v>2</v>
      </c>
      <c r="F58" s="452" t="s">
        <v>254</v>
      </c>
      <c r="G58" s="452"/>
      <c r="H58" s="452"/>
      <c r="I58" s="452"/>
      <c r="J58" s="452"/>
    </row>
    <row r="59" spans="1:10" ht="11.25">
      <c r="A59" s="451" t="str">
        <f>VLOOKUP(F59,'AT'!$B$2:$L$200,4,FALSE)</f>
        <v>al_x42</v>
      </c>
      <c r="B59" s="455" t="s">
        <v>255</v>
      </c>
      <c r="C59" s="452"/>
      <c r="D59" s="452"/>
      <c r="E59" s="451">
        <v>2</v>
      </c>
      <c r="F59" s="452" t="s">
        <v>255</v>
      </c>
      <c r="G59" s="452"/>
      <c r="H59" s="452"/>
      <c r="I59" s="452"/>
      <c r="J59" s="452"/>
    </row>
    <row r="60" spans="1:10" ht="11.25">
      <c r="A60" s="451" t="str">
        <f>VLOOKUP(F60,'AT'!$B$2:$L$200,4,FALSE)</f>
        <v>al_x41</v>
      </c>
      <c r="B60" s="455" t="s">
        <v>256</v>
      </c>
      <c r="C60" s="452"/>
      <c r="D60" s="452"/>
      <c r="E60" s="451">
        <v>2</v>
      </c>
      <c r="F60" s="452" t="s">
        <v>256</v>
      </c>
      <c r="G60" s="452"/>
      <c r="H60" s="452"/>
      <c r="I60" s="452"/>
      <c r="J60" s="452"/>
    </row>
    <row r="61" spans="1:10" ht="11.25">
      <c r="A61" s="451" t="str">
        <f>VLOOKUP(F61,'AT'!$B$2:$L$200,4,FALSE)</f>
        <v>al_x32</v>
      </c>
      <c r="B61" s="455" t="s">
        <v>257</v>
      </c>
      <c r="C61" s="452"/>
      <c r="D61" s="452"/>
      <c r="E61" s="451">
        <v>2</v>
      </c>
      <c r="F61" s="452" t="s">
        <v>257</v>
      </c>
      <c r="G61" s="452"/>
      <c r="H61" s="452"/>
      <c r="I61" s="452"/>
      <c r="J61" s="452"/>
    </row>
    <row r="62" spans="1:10" ht="11.25">
      <c r="A62" s="451" t="str">
        <f>VLOOKUP(F62,'AT'!$B$2:$L$200,4,FALSE)</f>
        <v>al_x26</v>
      </c>
      <c r="B62" s="455" t="s">
        <v>258</v>
      </c>
      <c r="C62" s="452"/>
      <c r="D62" s="452"/>
      <c r="E62" s="451">
        <v>2</v>
      </c>
      <c r="F62" s="452" t="s">
        <v>258</v>
      </c>
      <c r="G62" s="452"/>
      <c r="H62" s="452"/>
      <c r="I62" s="452"/>
      <c r="J62" s="452"/>
    </row>
    <row r="63" spans="1:10" ht="11.25">
      <c r="A63" s="451" t="str">
        <f>VLOOKUP(F63,'AT'!$B$2:$L$200,4,FALSE)</f>
        <v>al_x18</v>
      </c>
      <c r="B63" s="455" t="s">
        <v>259</v>
      </c>
      <c r="C63" s="452"/>
      <c r="D63" s="452"/>
      <c r="E63" s="451">
        <v>2</v>
      </c>
      <c r="F63" s="452" t="s">
        <v>259</v>
      </c>
      <c r="G63" s="452"/>
      <c r="H63" s="452"/>
      <c r="I63" s="452"/>
      <c r="J63" s="452"/>
    </row>
    <row r="64" spans="1:10" ht="11.25">
      <c r="A64" s="451" t="str">
        <f>VLOOKUP(F64,'AT'!$B$2:$L$200,4,FALSE)</f>
        <v>al_x28</v>
      </c>
      <c r="B64" s="455" t="s">
        <v>198</v>
      </c>
      <c r="C64" s="452"/>
      <c r="D64" s="452"/>
      <c r="E64" s="451">
        <v>2</v>
      </c>
      <c r="F64" s="452" t="s">
        <v>198</v>
      </c>
      <c r="G64" s="452"/>
      <c r="H64" s="452"/>
      <c r="I64" s="452"/>
      <c r="J64" s="452"/>
    </row>
    <row r="65" spans="1:10" ht="11.25">
      <c r="A65" s="451" t="str">
        <f>VLOOKUP(F65,'AT'!$B$2:$L$200,4,FALSE)</f>
        <v>al_x53</v>
      </c>
      <c r="B65" s="455" t="s">
        <v>260</v>
      </c>
      <c r="C65" s="452"/>
      <c r="D65" s="452"/>
      <c r="E65" s="451">
        <v>2</v>
      </c>
      <c r="F65" s="452" t="s">
        <v>260</v>
      </c>
      <c r="G65" s="452"/>
      <c r="H65" s="452"/>
      <c r="I65" s="452"/>
      <c r="J65" s="452"/>
    </row>
    <row r="66" spans="1:10" ht="11.25">
      <c r="A66" s="451" t="str">
        <f>VLOOKUP(F66,'AT'!$B$2:$L$200,4,FALSE)</f>
        <v>al_x57</v>
      </c>
      <c r="B66" s="455" t="s">
        <v>261</v>
      </c>
      <c r="C66" s="452"/>
      <c r="D66" s="452"/>
      <c r="E66" s="451">
        <v>2</v>
      </c>
      <c r="F66" s="452" t="s">
        <v>261</v>
      </c>
      <c r="G66" s="452"/>
      <c r="H66" s="452"/>
      <c r="I66" s="452"/>
      <c r="J66" s="452"/>
    </row>
    <row r="67" spans="1:10" ht="11.25">
      <c r="A67" s="451" t="str">
        <f>VLOOKUP(F67,'AT'!$B$2:$L$200,4,FALSE)</f>
        <v>al_x54</v>
      </c>
      <c r="B67" s="455" t="s">
        <v>262</v>
      </c>
      <c r="C67" s="452"/>
      <c r="D67" s="452"/>
      <c r="E67" s="451">
        <v>2</v>
      </c>
      <c r="F67" s="452" t="s">
        <v>262</v>
      </c>
      <c r="G67" s="452"/>
      <c r="H67" s="452"/>
      <c r="I67" s="452"/>
      <c r="J67" s="452"/>
    </row>
    <row r="68" spans="1:10" ht="11.25">
      <c r="A68" s="451" t="str">
        <f>VLOOKUP(F68,'AT'!$B$2:$L$200,4,FALSE)</f>
        <v>al_x55</v>
      </c>
      <c r="B68" s="455" t="s">
        <v>263</v>
      </c>
      <c r="C68" s="452"/>
      <c r="D68" s="452"/>
      <c r="E68" s="451">
        <v>2</v>
      </c>
      <c r="F68" s="452" t="s">
        <v>263</v>
      </c>
      <c r="G68" s="452"/>
      <c r="H68" s="452"/>
      <c r="I68" s="452"/>
      <c r="J68" s="452"/>
    </row>
    <row r="69" spans="1:10" ht="11.25">
      <c r="A69" s="451" t="str">
        <f>VLOOKUP(F69,'AT'!$B$2:$L$200,4,FALSE)</f>
        <v>al_x60</v>
      </c>
      <c r="B69" s="455" t="s">
        <v>264</v>
      </c>
      <c r="C69" s="452"/>
      <c r="D69" s="452"/>
      <c r="E69" s="451">
        <v>2</v>
      </c>
      <c r="F69" s="452" t="s">
        <v>264</v>
      </c>
      <c r="G69" s="452"/>
      <c r="H69" s="452"/>
      <c r="I69" s="452"/>
      <c r="J69" s="452"/>
    </row>
    <row r="70" spans="1:10" ht="11.25">
      <c r="A70" s="451" t="str">
        <f>VLOOKUP(F70,'AT'!$B$2:$L$200,4,FALSE)</f>
        <v>al_x36</v>
      </c>
      <c r="B70" s="455" t="s">
        <v>265</v>
      </c>
      <c r="C70" s="452"/>
      <c r="D70" s="452"/>
      <c r="E70" s="451">
        <v>2</v>
      </c>
      <c r="F70" s="452" t="s">
        <v>1065</v>
      </c>
      <c r="G70" s="452"/>
      <c r="H70" s="452"/>
      <c r="I70" s="452"/>
      <c r="J70" s="452"/>
    </row>
    <row r="71" spans="1:10" ht="11.25">
      <c r="A71" s="451" t="str">
        <f>VLOOKUP(F71,'AT'!$B$2:$L$200,4,FALSE)</f>
        <v>al_x58</v>
      </c>
      <c r="B71" s="455" t="s">
        <v>187</v>
      </c>
      <c r="C71" s="452"/>
      <c r="D71" s="452"/>
      <c r="E71" s="451">
        <v>2</v>
      </c>
      <c r="F71" s="452" t="s">
        <v>187</v>
      </c>
      <c r="G71" s="452"/>
      <c r="H71" s="452"/>
      <c r="I71" s="452"/>
      <c r="J71" s="452"/>
    </row>
    <row r="72" spans="1:10" ht="11.25">
      <c r="A72" s="451" t="str">
        <f>VLOOKUP(F72,'AT'!$B$2:$L$200,4,FALSE)</f>
        <v>al_x48</v>
      </c>
      <c r="B72" s="455" t="s">
        <v>266</v>
      </c>
      <c r="C72" s="452"/>
      <c r="D72" s="452"/>
      <c r="E72" s="451">
        <v>2</v>
      </c>
      <c r="F72" s="452" t="s">
        <v>1068</v>
      </c>
      <c r="G72" s="452"/>
      <c r="H72" s="452"/>
      <c r="I72" s="452"/>
      <c r="J72" s="452"/>
    </row>
    <row r="73" spans="1:10" ht="11.25">
      <c r="A73" s="451" t="str">
        <f>VLOOKUP(F73,'AT'!$B$2:$L$200,4,FALSE)</f>
        <v>al_x59</v>
      </c>
      <c r="B73" s="455" t="s">
        <v>492</v>
      </c>
      <c r="C73" s="452"/>
      <c r="D73" s="452"/>
      <c r="E73" s="451">
        <v>2</v>
      </c>
      <c r="F73" s="452" t="s">
        <v>591</v>
      </c>
      <c r="G73" s="452"/>
      <c r="H73" s="452"/>
      <c r="I73" s="452"/>
      <c r="J73" s="452"/>
    </row>
    <row r="74" spans="1:10" ht="11.25">
      <c r="A74" s="687" t="s">
        <v>1800</v>
      </c>
      <c r="B74" s="686" t="s">
        <v>1773</v>
      </c>
      <c r="C74" s="685"/>
      <c r="D74" s="685"/>
      <c r="E74" s="685"/>
      <c r="F74" s="686"/>
      <c r="G74" s="685"/>
      <c r="H74" s="684"/>
      <c r="I74" s="684"/>
      <c r="J74" s="683" t="s">
        <v>1670</v>
      </c>
    </row>
    <row r="75" spans="1:10" ht="11.25">
      <c r="A75" s="451" t="str">
        <f>VLOOKUP(F75,'AT'!$B$2:$L$200,4,FALSE)</f>
        <v>dim_AT</v>
      </c>
      <c r="B75" s="452" t="s">
        <v>1205</v>
      </c>
      <c r="C75" s="452"/>
      <c r="D75" s="452"/>
      <c r="E75" s="451">
        <v>0</v>
      </c>
      <c r="F75" s="452" t="s">
        <v>1205</v>
      </c>
      <c r="G75" s="448"/>
      <c r="H75" s="451"/>
      <c r="I75" s="451"/>
      <c r="J75" s="452"/>
    </row>
    <row r="76" spans="1:10" ht="11.25">
      <c r="A76" s="451" t="str">
        <f>VLOOKUP(F76,'AT'!$B$2:$L$200,4,FALSE)</f>
        <v>al_x21</v>
      </c>
      <c r="B76" s="454" t="s">
        <v>1586</v>
      </c>
      <c r="C76" s="452"/>
      <c r="D76" s="452"/>
      <c r="E76" s="451">
        <v>1</v>
      </c>
      <c r="F76" s="452" t="s">
        <v>1586</v>
      </c>
      <c r="G76" s="452"/>
      <c r="H76" s="452"/>
      <c r="I76" s="452"/>
      <c r="J76" s="452"/>
    </row>
    <row r="77" spans="1:10" ht="11.25">
      <c r="A77" s="451" t="str">
        <f>VLOOKUP(F77,'AT'!$B$2:$L$200,4,FALSE)</f>
        <v>al_x27</v>
      </c>
      <c r="B77" s="455" t="s">
        <v>179</v>
      </c>
      <c r="C77" s="452"/>
      <c r="D77" s="452"/>
      <c r="E77" s="451">
        <v>2</v>
      </c>
      <c r="F77" s="452" t="s">
        <v>179</v>
      </c>
      <c r="G77" s="452"/>
      <c r="H77" s="452"/>
      <c r="I77" s="452"/>
      <c r="J77" s="452"/>
    </row>
    <row r="78" spans="1:10" ht="11.25">
      <c r="A78" s="451" t="str">
        <f>VLOOKUP(F78,'AT'!$B$2:$L$200,4,FALSE)</f>
        <v>al_x39</v>
      </c>
      <c r="B78" s="455" t="s">
        <v>180</v>
      </c>
      <c r="C78" s="452"/>
      <c r="D78" s="452"/>
      <c r="E78" s="451">
        <v>2</v>
      </c>
      <c r="F78" s="452" t="s">
        <v>180</v>
      </c>
      <c r="G78" s="452"/>
      <c r="H78" s="452"/>
      <c r="I78" s="452"/>
      <c r="J78" s="452"/>
    </row>
    <row r="79" spans="1:10" ht="11.25">
      <c r="A79" s="451" t="str">
        <f>VLOOKUP(F79,'AT'!$B$2:$L$200,4,FALSE)</f>
        <v>al_x25</v>
      </c>
      <c r="B79" s="455" t="s">
        <v>181</v>
      </c>
      <c r="C79" s="452"/>
      <c r="D79" s="452"/>
      <c r="E79" s="451">
        <v>2</v>
      </c>
      <c r="F79" s="452" t="s">
        <v>181</v>
      </c>
      <c r="G79" s="452"/>
      <c r="H79" s="452"/>
      <c r="I79" s="452"/>
      <c r="J79" s="452"/>
    </row>
    <row r="80" spans="1:10" ht="11.25">
      <c r="A80" s="451" t="str">
        <f>VLOOKUP(F80,'AT'!$B$2:$L$200,4,FALSE)</f>
        <v>al_x6</v>
      </c>
      <c r="B80" s="455" t="s">
        <v>195</v>
      </c>
      <c r="C80" s="452"/>
      <c r="D80" s="452"/>
      <c r="E80" s="451">
        <v>2</v>
      </c>
      <c r="F80" s="452" t="s">
        <v>195</v>
      </c>
      <c r="G80" s="452"/>
      <c r="H80" s="452"/>
      <c r="I80" s="452"/>
      <c r="J80" s="452"/>
    </row>
    <row r="81" spans="1:10" ht="11.25">
      <c r="A81" s="451" t="str">
        <f>VLOOKUP(F81,'AT'!$B$2:$L$200,4,FALSE)</f>
        <v>al_x34</v>
      </c>
      <c r="B81" s="455" t="s">
        <v>182</v>
      </c>
      <c r="C81" s="452"/>
      <c r="D81" s="452"/>
      <c r="E81" s="451">
        <v>2</v>
      </c>
      <c r="F81" s="452" t="s">
        <v>182</v>
      </c>
      <c r="G81" s="452"/>
      <c r="H81" s="452"/>
      <c r="I81" s="452"/>
      <c r="J81" s="452"/>
    </row>
    <row r="82" spans="1:10" ht="11.25">
      <c r="A82" s="451" t="str">
        <f>VLOOKUP(F82,'AT'!$B$2:$L$200,4,FALSE)</f>
        <v>al_x17</v>
      </c>
      <c r="B82" s="455" t="s">
        <v>183</v>
      </c>
      <c r="C82" s="452"/>
      <c r="D82" s="452"/>
      <c r="E82" s="451">
        <v>2</v>
      </c>
      <c r="F82" s="452" t="s">
        <v>183</v>
      </c>
      <c r="G82" s="452"/>
      <c r="H82" s="452"/>
      <c r="I82" s="452"/>
      <c r="J82" s="452"/>
    </row>
    <row r="83" spans="1:10" ht="11.25">
      <c r="A83" s="451" t="str">
        <f>VLOOKUP(F83,'AT'!$B$2:$L$200,4,FALSE)</f>
        <v>al_x50</v>
      </c>
      <c r="B83" s="455" t="s">
        <v>184</v>
      </c>
      <c r="C83" s="452"/>
      <c r="D83" s="452"/>
      <c r="E83" s="451">
        <v>2</v>
      </c>
      <c r="F83" s="452" t="s">
        <v>184</v>
      </c>
      <c r="G83" s="452"/>
      <c r="H83" s="452"/>
      <c r="I83" s="452"/>
      <c r="J83" s="452"/>
    </row>
    <row r="84" spans="1:10" ht="11.25">
      <c r="A84" s="451" t="str">
        <f>VLOOKUP(F84,'AT'!$B$2:$L$200,4,FALSE)</f>
        <v>al_x36</v>
      </c>
      <c r="B84" s="455" t="s">
        <v>185</v>
      </c>
      <c r="C84" s="452"/>
      <c r="D84" s="452"/>
      <c r="E84" s="451">
        <v>2</v>
      </c>
      <c r="F84" s="452" t="s">
        <v>1065</v>
      </c>
      <c r="G84" s="452"/>
      <c r="H84" s="452"/>
      <c r="I84" s="452"/>
      <c r="J84" s="452"/>
    </row>
    <row r="85" spans="1:10" ht="11.25">
      <c r="A85" s="451" t="str">
        <f>VLOOKUP(F85,'AT'!$B$2:$L$200,4,FALSE)</f>
        <v>al_x48</v>
      </c>
      <c r="B85" s="455" t="s">
        <v>438</v>
      </c>
      <c r="C85" s="452"/>
      <c r="D85" s="452"/>
      <c r="E85" s="451">
        <v>2</v>
      </c>
      <c r="F85" s="452" t="s">
        <v>1068</v>
      </c>
      <c r="G85" s="452"/>
      <c r="H85" s="452"/>
      <c r="I85" s="452"/>
      <c r="J85" s="452"/>
    </row>
  </sheetData>
  <sheetProtection/>
  <hyperlinks>
    <hyperlink ref="A1" location="Links_" display="Links"/>
  </hyperlinks>
  <printOptions/>
  <pageMargins left="0.7" right="0.7" top="0.75" bottom="0.75" header="0.3" footer="0.3"/>
  <pageSetup orientation="portrait" paperSize="9" r:id="rId1"/>
</worksheet>
</file>

<file path=xl/worksheets/sheet80.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8.796875" defaultRowHeight="14.25"/>
  <cols>
    <col min="1" max="1" width="4" style="53" bestFit="1" customWidth="1"/>
    <col min="2" max="2" width="28.8984375" style="36" bestFit="1" customWidth="1"/>
    <col min="3" max="3" width="43" style="39" bestFit="1" customWidth="1"/>
    <col min="4" max="4" width="18.59765625" style="35" customWidth="1"/>
    <col min="5" max="5" width="13.3984375" style="35" bestFit="1" customWidth="1"/>
    <col min="6" max="6" width="14.8984375" style="35" bestFit="1" customWidth="1"/>
    <col min="7" max="16384" width="9" style="36" customWidth="1"/>
  </cols>
  <sheetData>
    <row r="1" spans="1:6" s="31" customFormat="1" ht="11.25">
      <c r="A1" s="447" t="s">
        <v>1582</v>
      </c>
      <c r="B1" s="29" t="s">
        <v>1434</v>
      </c>
      <c r="C1" s="29" t="s">
        <v>497</v>
      </c>
      <c r="D1" s="30" t="s">
        <v>813</v>
      </c>
      <c r="E1" s="30" t="s">
        <v>518</v>
      </c>
      <c r="F1" s="30" t="s">
        <v>519</v>
      </c>
    </row>
    <row r="2" spans="1:6" ht="11.25">
      <c r="A2" s="26">
        <v>0</v>
      </c>
      <c r="B2" s="32" t="s">
        <v>285</v>
      </c>
      <c r="C2" s="26"/>
      <c r="D2" s="34"/>
      <c r="E2" s="34"/>
      <c r="F2" s="34"/>
    </row>
    <row r="3" spans="1:6" ht="11.25">
      <c r="A3" s="26">
        <v>0</v>
      </c>
      <c r="B3" s="76" t="s">
        <v>236</v>
      </c>
      <c r="C3" s="26"/>
      <c r="D3" s="34"/>
      <c r="E3" s="34"/>
      <c r="F3" s="34"/>
    </row>
    <row r="4" spans="1:6" ht="11.25">
      <c r="A4" s="26">
        <v>1</v>
      </c>
      <c r="B4" s="3" t="s">
        <v>151</v>
      </c>
      <c r="C4" s="26"/>
      <c r="D4" s="34"/>
      <c r="E4" s="34"/>
      <c r="F4" s="34"/>
    </row>
    <row r="5" spans="1:6" ht="11.25">
      <c r="A5" s="26">
        <v>2</v>
      </c>
      <c r="B5" s="3" t="s">
        <v>152</v>
      </c>
      <c r="C5" s="26"/>
      <c r="D5" s="34"/>
      <c r="E5" s="34"/>
      <c r="F5" s="34"/>
    </row>
    <row r="6" spans="1:6" ht="11.25">
      <c r="A6" s="26">
        <v>3</v>
      </c>
      <c r="B6" s="3" t="s">
        <v>153</v>
      </c>
      <c r="C6" s="26"/>
      <c r="D6" s="34"/>
      <c r="E6" s="34"/>
      <c r="F6" s="34"/>
    </row>
    <row r="7" spans="1:6" ht="11.25">
      <c r="A7" s="26">
        <v>4</v>
      </c>
      <c r="B7" s="14" t="s">
        <v>164</v>
      </c>
      <c r="C7" s="26"/>
      <c r="D7" s="34"/>
      <c r="E7" s="34"/>
      <c r="F7" s="34"/>
    </row>
    <row r="8" spans="1:6" ht="11.25">
      <c r="A8" s="26">
        <v>5</v>
      </c>
      <c r="B8" s="14" t="s">
        <v>165</v>
      </c>
      <c r="C8" s="26"/>
      <c r="D8" s="34"/>
      <c r="E8" s="34"/>
      <c r="F8" s="34"/>
    </row>
    <row r="9" spans="1:6" ht="11.25">
      <c r="A9" s="26">
        <v>6</v>
      </c>
      <c r="B9" s="3" t="s">
        <v>154</v>
      </c>
      <c r="C9" s="26" t="s">
        <v>877</v>
      </c>
      <c r="D9" s="34"/>
      <c r="E9" s="34"/>
      <c r="F9" s="34"/>
    </row>
    <row r="10" spans="1:6" ht="11.25">
      <c r="A10" s="26">
        <v>7</v>
      </c>
      <c r="B10" s="3" t="s">
        <v>155</v>
      </c>
      <c r="C10" s="26"/>
      <c r="D10" s="34"/>
      <c r="E10" s="34"/>
      <c r="F10" s="34"/>
    </row>
  </sheetData>
  <sheetProtection/>
  <hyperlinks>
    <hyperlink ref="A1" location="Links_" display="Links"/>
  </hyperlinks>
  <printOptions/>
  <pageMargins left="0.7" right="0.7" top="0.75" bottom="0.75" header="0.3" footer="0.3"/>
  <pageSetup horizontalDpi="600" verticalDpi="600" orientation="landscape" paperSize="9" scale="83" r:id="rId1"/>
</worksheet>
</file>

<file path=xl/worksheets/sheet81.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
    </sheetView>
  </sheetViews>
  <sheetFormatPr defaultColWidth="8.796875" defaultRowHeight="14.25"/>
  <cols>
    <col min="1" max="1" width="4" style="36" bestFit="1" customWidth="1"/>
    <col min="2" max="2" width="23.8984375" style="36" customWidth="1"/>
    <col min="3" max="3" width="55.09765625" style="75" bestFit="1" customWidth="1"/>
    <col min="4" max="4" width="20.3984375" style="35" customWidth="1"/>
    <col min="5" max="5" width="13.3984375" style="35" bestFit="1" customWidth="1"/>
    <col min="6" max="6" width="14.8984375" style="35" bestFit="1" customWidth="1"/>
    <col min="7" max="8" width="4.59765625" style="35" bestFit="1" customWidth="1"/>
    <col min="9" max="9" width="4.59765625" style="36" bestFit="1" customWidth="1"/>
    <col min="10" max="16384" width="9" style="36" customWidth="1"/>
  </cols>
  <sheetData>
    <row r="1" spans="1:6" s="31" customFormat="1" ht="11.25">
      <c r="A1" s="447" t="s">
        <v>1582</v>
      </c>
      <c r="B1" s="29" t="s">
        <v>1435</v>
      </c>
      <c r="C1" s="29" t="s">
        <v>497</v>
      </c>
      <c r="D1" s="30" t="s">
        <v>813</v>
      </c>
      <c r="E1" s="30" t="s">
        <v>518</v>
      </c>
      <c r="F1" s="30" t="s">
        <v>519</v>
      </c>
    </row>
    <row r="2" spans="1:6" ht="11.25">
      <c r="A2" s="26">
        <v>0</v>
      </c>
      <c r="B2" s="32" t="s">
        <v>664</v>
      </c>
      <c r="C2" s="38"/>
      <c r="D2" s="34" t="s">
        <v>866</v>
      </c>
      <c r="E2" s="34"/>
      <c r="F2" s="34"/>
    </row>
    <row r="3" spans="1:6" ht="11.25">
      <c r="A3" s="26">
        <v>0</v>
      </c>
      <c r="B3" s="74" t="s">
        <v>868</v>
      </c>
      <c r="C3" s="38"/>
      <c r="D3" s="34" t="s">
        <v>867</v>
      </c>
      <c r="E3" s="34"/>
      <c r="F3" s="34"/>
    </row>
    <row r="4" spans="1:6" ht="33.75">
      <c r="A4" s="26">
        <v>1</v>
      </c>
      <c r="B4" s="40" t="s">
        <v>57</v>
      </c>
      <c r="C4" s="38" t="s">
        <v>878</v>
      </c>
      <c r="D4" s="34"/>
      <c r="E4" s="34" t="s">
        <v>477</v>
      </c>
      <c r="F4" s="34"/>
    </row>
    <row r="5" spans="1:6" ht="22.5">
      <c r="A5" s="26">
        <v>2</v>
      </c>
      <c r="B5" s="40" t="s">
        <v>58</v>
      </c>
      <c r="C5" s="38" t="s">
        <v>861</v>
      </c>
      <c r="D5" s="34"/>
      <c r="E5" s="34" t="s">
        <v>477</v>
      </c>
      <c r="F5" s="34"/>
    </row>
    <row r="6" spans="1:6" ht="22.5">
      <c r="A6" s="26">
        <v>3</v>
      </c>
      <c r="B6" s="40" t="s">
        <v>59</v>
      </c>
      <c r="C6" s="38" t="s">
        <v>862</v>
      </c>
      <c r="D6" s="34"/>
      <c r="E6" s="34" t="s">
        <v>477</v>
      </c>
      <c r="F6" s="34"/>
    </row>
    <row r="7" spans="1:6" ht="22.5">
      <c r="A7" s="26">
        <v>4</v>
      </c>
      <c r="B7" s="40" t="s">
        <v>60</v>
      </c>
      <c r="C7" s="38" t="s">
        <v>863</v>
      </c>
      <c r="D7" s="34"/>
      <c r="E7" s="34" t="s">
        <v>477</v>
      </c>
      <c r="F7" s="34"/>
    </row>
    <row r="8" spans="1:6" ht="11.25">
      <c r="A8" s="26">
        <v>5</v>
      </c>
      <c r="B8" s="14" t="s">
        <v>68</v>
      </c>
      <c r="C8" s="38"/>
      <c r="D8" s="34"/>
      <c r="E8" s="34"/>
      <c r="F8" s="34"/>
    </row>
    <row r="9" spans="1:6" ht="11.25">
      <c r="A9" s="26">
        <v>6</v>
      </c>
      <c r="B9" s="14" t="s">
        <v>69</v>
      </c>
      <c r="C9" s="38"/>
      <c r="D9" s="34"/>
      <c r="E9" s="34"/>
      <c r="F9" s="34"/>
    </row>
    <row r="10" spans="1:6" ht="11.25">
      <c r="A10" s="26">
        <v>7</v>
      </c>
      <c r="B10" s="14" t="s">
        <v>70</v>
      </c>
      <c r="C10" s="38"/>
      <c r="D10" s="34"/>
      <c r="E10" s="34"/>
      <c r="F10" s="34"/>
    </row>
    <row r="11" spans="1:6" ht="11.25">
      <c r="A11" s="26">
        <v>8</v>
      </c>
      <c r="B11" s="14" t="s">
        <v>419</v>
      </c>
      <c r="C11" s="38"/>
      <c r="D11" s="34"/>
      <c r="E11" s="34"/>
      <c r="F11" s="34"/>
    </row>
    <row r="12" spans="1:6" ht="22.5">
      <c r="A12" s="26">
        <v>9</v>
      </c>
      <c r="B12" s="40" t="s">
        <v>61</v>
      </c>
      <c r="C12" s="38" t="s">
        <v>864</v>
      </c>
      <c r="D12" s="34"/>
      <c r="E12" s="34" t="s">
        <v>477</v>
      </c>
      <c r="F12" s="34"/>
    </row>
    <row r="13" spans="1:6" ht="22.5">
      <c r="A13" s="26">
        <v>10</v>
      </c>
      <c r="B13" s="40" t="s">
        <v>6</v>
      </c>
      <c r="C13" s="38" t="s">
        <v>865</v>
      </c>
      <c r="D13" s="34"/>
      <c r="E13" s="34" t="s">
        <v>477</v>
      </c>
      <c r="F13" s="34"/>
    </row>
  </sheetData>
  <sheetProtection/>
  <hyperlinks>
    <hyperlink ref="A1" location="Links_" display="Links"/>
  </hyperlinks>
  <printOptions/>
  <pageMargins left="0.7" right="0.7" top="0.75" bottom="0.75" header="0.3" footer="0.3"/>
  <pageSetup horizontalDpi="600" verticalDpi="600" orientation="landscape" paperSize="9" scale="77" r:id="rId1"/>
</worksheet>
</file>

<file path=xl/worksheets/sheet82.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
    </sheetView>
  </sheetViews>
  <sheetFormatPr defaultColWidth="8.796875" defaultRowHeight="14.25"/>
  <cols>
    <col min="1" max="1" width="4" style="36" bestFit="1" customWidth="1"/>
    <col min="2" max="2" width="32.19921875" style="36" bestFit="1" customWidth="1"/>
    <col min="3" max="3" width="32.69921875" style="35" bestFit="1" customWidth="1"/>
    <col min="4" max="4" width="16.19921875" style="35" customWidth="1"/>
    <col min="5" max="5" width="13.3984375" style="36" bestFit="1" customWidth="1"/>
    <col min="6" max="6" width="14.8984375" style="35" bestFit="1" customWidth="1"/>
    <col min="7" max="11" width="4.59765625" style="35" bestFit="1" customWidth="1"/>
    <col min="12" max="12" width="4.59765625" style="39" bestFit="1" customWidth="1"/>
    <col min="13" max="13" width="4.59765625" style="36" bestFit="1" customWidth="1"/>
    <col min="14" max="16384" width="9" style="36" customWidth="1"/>
  </cols>
  <sheetData>
    <row r="1" spans="1:12" s="70" customFormat="1" ht="11.25">
      <c r="A1" s="447" t="s">
        <v>1582</v>
      </c>
      <c r="B1" s="29" t="s">
        <v>1438</v>
      </c>
      <c r="C1" s="29" t="s">
        <v>497</v>
      </c>
      <c r="D1" s="30" t="s">
        <v>813</v>
      </c>
      <c r="E1" s="30" t="s">
        <v>518</v>
      </c>
      <c r="F1" s="30" t="s">
        <v>519</v>
      </c>
      <c r="G1" s="31"/>
      <c r="H1" s="31"/>
      <c r="I1" s="31"/>
      <c r="J1" s="31"/>
      <c r="K1" s="31"/>
      <c r="L1" s="49"/>
    </row>
    <row r="2" spans="1:12" ht="11.25">
      <c r="A2" s="26">
        <v>0</v>
      </c>
      <c r="B2" s="71" t="s">
        <v>476</v>
      </c>
      <c r="C2" s="33" t="s">
        <v>869</v>
      </c>
      <c r="D2" s="34"/>
      <c r="E2" s="32"/>
      <c r="F2" s="34"/>
      <c r="L2" s="35"/>
    </row>
    <row r="3" spans="1:6" ht="11.25">
      <c r="A3" s="26">
        <v>0</v>
      </c>
      <c r="B3" s="72" t="s">
        <v>480</v>
      </c>
      <c r="C3" s="34"/>
      <c r="D3" s="34"/>
      <c r="E3" s="32"/>
      <c r="F3" s="34" t="s">
        <v>312</v>
      </c>
    </row>
    <row r="4" spans="1:12" ht="11.25">
      <c r="A4" s="26">
        <v>1</v>
      </c>
      <c r="B4" s="73" t="s">
        <v>136</v>
      </c>
      <c r="C4" s="33"/>
      <c r="D4" s="34"/>
      <c r="E4" s="32"/>
      <c r="F4" s="34" t="s">
        <v>312</v>
      </c>
      <c r="L4" s="36"/>
    </row>
    <row r="5" spans="1:12" ht="11.25">
      <c r="A5" s="26">
        <v>2</v>
      </c>
      <c r="B5" s="73" t="s">
        <v>137</v>
      </c>
      <c r="C5" s="33"/>
      <c r="D5" s="34"/>
      <c r="E5" s="32"/>
      <c r="F5" s="34" t="s">
        <v>312</v>
      </c>
      <c r="L5" s="36"/>
    </row>
    <row r="6" spans="1:12" ht="11.25">
      <c r="A6" s="26">
        <v>3</v>
      </c>
      <c r="B6" s="73" t="s">
        <v>140</v>
      </c>
      <c r="C6" s="33"/>
      <c r="D6" s="34"/>
      <c r="E6" s="32"/>
      <c r="F6" s="34" t="s">
        <v>312</v>
      </c>
      <c r="L6" s="36"/>
    </row>
    <row r="7" spans="1:12" ht="11.25">
      <c r="A7" s="26">
        <v>4</v>
      </c>
      <c r="B7" s="73" t="s">
        <v>138</v>
      </c>
      <c r="C7" s="33"/>
      <c r="D7" s="34"/>
      <c r="E7" s="32"/>
      <c r="F7" s="34" t="s">
        <v>312</v>
      </c>
      <c r="L7" s="36"/>
    </row>
    <row r="8" spans="1:12" ht="11.25">
      <c r="A8" s="26">
        <v>5</v>
      </c>
      <c r="B8" s="73" t="s">
        <v>139</v>
      </c>
      <c r="C8" s="33"/>
      <c r="D8" s="34"/>
      <c r="E8" s="32"/>
      <c r="F8" s="34" t="s">
        <v>312</v>
      </c>
      <c r="L8" s="36"/>
    </row>
    <row r="9" spans="1:12" ht="11.25">
      <c r="A9" s="26">
        <v>6</v>
      </c>
      <c r="B9" s="73" t="s">
        <v>141</v>
      </c>
      <c r="C9" s="33"/>
      <c r="D9" s="34"/>
      <c r="E9" s="32"/>
      <c r="F9" s="34" t="s">
        <v>312</v>
      </c>
      <c r="L9" s="36"/>
    </row>
  </sheetData>
  <sheetProtection/>
  <hyperlinks>
    <hyperlink ref="A1" location="Links_" display="Links"/>
  </hyperlinks>
  <printOptions/>
  <pageMargins left="0.7" right="0.7" top="0.75" bottom="0.75" header="0.3" footer="0.3"/>
  <pageSetup horizontalDpi="600" verticalDpi="600" orientation="landscape" paperSize="9" scale="89" r:id="rId1"/>
</worksheet>
</file>

<file path=xl/worksheets/sheet83.xml><?xml version="1.0" encoding="utf-8"?>
<worksheet xmlns="http://schemas.openxmlformats.org/spreadsheetml/2006/main" xmlns:r="http://schemas.openxmlformats.org/officeDocument/2006/relationships">
  <dimension ref="A1:F4"/>
  <sheetViews>
    <sheetView zoomScalePageLayoutView="0" workbookViewId="0" topLeftCell="A1">
      <selection activeCell="A1" sqref="A1"/>
    </sheetView>
  </sheetViews>
  <sheetFormatPr defaultColWidth="8.796875" defaultRowHeight="14.25"/>
  <cols>
    <col min="1" max="1" width="4" style="35" bestFit="1" customWidth="1"/>
    <col min="2" max="2" width="14.3984375" style="47" customWidth="1"/>
    <col min="3" max="3" width="6.59765625" style="47" bestFit="1" customWidth="1"/>
    <col min="4" max="4" width="15.8984375" style="35" bestFit="1" customWidth="1"/>
    <col min="5" max="5" width="13.3984375" style="35" bestFit="1" customWidth="1"/>
    <col min="6" max="6" width="14.8984375" style="35" bestFit="1" customWidth="1"/>
    <col min="7" max="16384" width="9" style="47" customWidth="1"/>
  </cols>
  <sheetData>
    <row r="1" spans="1:6" s="35" customFormat="1" ht="11.25">
      <c r="A1" s="447" t="s">
        <v>1582</v>
      </c>
      <c r="B1" s="29" t="s">
        <v>1436</v>
      </c>
      <c r="C1" s="29" t="s">
        <v>497</v>
      </c>
      <c r="D1" s="30" t="s">
        <v>813</v>
      </c>
      <c r="E1" s="30" t="s">
        <v>518</v>
      </c>
      <c r="F1" s="30" t="s">
        <v>519</v>
      </c>
    </row>
    <row r="2" spans="1:6" ht="11.25">
      <c r="A2" s="34">
        <v>0</v>
      </c>
      <c r="B2" s="46" t="s">
        <v>21</v>
      </c>
      <c r="C2" s="46"/>
      <c r="D2" s="34"/>
      <c r="E2" s="34"/>
      <c r="F2" s="34"/>
    </row>
    <row r="3" spans="1:6" ht="11.25">
      <c r="A3" s="34">
        <v>1</v>
      </c>
      <c r="B3" s="48" t="s">
        <v>407</v>
      </c>
      <c r="C3" s="46"/>
      <c r="D3" s="34"/>
      <c r="E3" s="34"/>
      <c r="F3" s="34"/>
    </row>
    <row r="4" spans="1:6" ht="11.25">
      <c r="A4" s="34">
        <v>2</v>
      </c>
      <c r="B4" s="48" t="s">
        <v>408</v>
      </c>
      <c r="C4" s="46"/>
      <c r="D4" s="34"/>
      <c r="E4" s="34"/>
      <c r="F4" s="34"/>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xl/worksheets/sheet84.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8.796875" defaultRowHeight="14.25"/>
  <cols>
    <col min="1" max="1" width="4" style="36" bestFit="1" customWidth="1"/>
    <col min="2" max="2" width="21.09765625" style="36" customWidth="1"/>
    <col min="3" max="3" width="6.59765625" style="36" bestFit="1" customWidth="1"/>
    <col min="4" max="4" width="18.59765625" style="36" customWidth="1"/>
    <col min="5" max="5" width="13.3984375" style="36" bestFit="1" customWidth="1"/>
    <col min="6" max="6" width="14.8984375" style="36" bestFit="1" customWidth="1"/>
    <col min="7" max="16384" width="9" style="36" customWidth="1"/>
  </cols>
  <sheetData>
    <row r="1" spans="1:6" s="31" customFormat="1" ht="11.25">
      <c r="A1" s="447" t="s">
        <v>1582</v>
      </c>
      <c r="B1" s="29" t="s">
        <v>1432</v>
      </c>
      <c r="C1" s="29" t="s">
        <v>497</v>
      </c>
      <c r="D1" s="30" t="s">
        <v>813</v>
      </c>
      <c r="E1" s="30" t="s">
        <v>518</v>
      </c>
      <c r="F1" s="30" t="s">
        <v>519</v>
      </c>
    </row>
    <row r="2" spans="1:6" ht="11.25">
      <c r="A2" s="32"/>
      <c r="B2" s="69" t="s">
        <v>201</v>
      </c>
      <c r="C2" s="32"/>
      <c r="D2" s="32"/>
      <c r="E2" s="32"/>
      <c r="F2" s="32"/>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85.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8.796875" defaultRowHeight="14.25"/>
  <cols>
    <col min="1" max="1" width="4" style="39" bestFit="1" customWidth="1"/>
    <col min="2" max="2" width="41.09765625" style="36" bestFit="1" customWidth="1"/>
    <col min="3" max="3" width="55.5" style="35" bestFit="1" customWidth="1"/>
    <col min="4" max="4" width="16.59765625" style="35" customWidth="1"/>
    <col min="5" max="5" width="13.3984375" style="35" bestFit="1" customWidth="1"/>
    <col min="6" max="6" width="14.8984375" style="35" bestFit="1" customWidth="1"/>
    <col min="7" max="7" width="4.69921875" style="35" bestFit="1" customWidth="1"/>
    <col min="8" max="16384" width="9" style="36" customWidth="1"/>
  </cols>
  <sheetData>
    <row r="1" spans="1:6" s="31" customFormat="1" ht="11.25">
      <c r="A1" s="447" t="s">
        <v>1582</v>
      </c>
      <c r="B1" s="29" t="s">
        <v>1439</v>
      </c>
      <c r="C1" s="29" t="s">
        <v>497</v>
      </c>
      <c r="D1" s="30" t="s">
        <v>813</v>
      </c>
      <c r="E1" s="30" t="s">
        <v>518</v>
      </c>
      <c r="F1" s="30" t="s">
        <v>519</v>
      </c>
    </row>
    <row r="2" spans="1:6" ht="11.25">
      <c r="A2" s="26">
        <v>0</v>
      </c>
      <c r="B2" s="42" t="s">
        <v>449</v>
      </c>
      <c r="C2" s="34"/>
      <c r="D2" s="34"/>
      <c r="E2" s="34"/>
      <c r="F2" s="34"/>
    </row>
    <row r="3" spans="1:6" ht="11.25">
      <c r="A3" s="26">
        <v>0</v>
      </c>
      <c r="B3" s="42" t="s">
        <v>448</v>
      </c>
      <c r="C3" s="34"/>
      <c r="D3" s="34"/>
      <c r="E3" s="34" t="s">
        <v>371</v>
      </c>
      <c r="F3" s="34"/>
    </row>
    <row r="4" spans="1:6" ht="11.25">
      <c r="A4" s="26">
        <v>1</v>
      </c>
      <c r="B4" s="52" t="s">
        <v>123</v>
      </c>
      <c r="C4" s="34"/>
      <c r="D4" s="34"/>
      <c r="E4" s="34" t="s">
        <v>371</v>
      </c>
      <c r="F4" s="34"/>
    </row>
    <row r="5" spans="1:7" s="58" customFormat="1" ht="11.25">
      <c r="A5" s="201">
        <v>2</v>
      </c>
      <c r="B5" s="55" t="s">
        <v>125</v>
      </c>
      <c r="C5" s="56"/>
      <c r="D5" s="56"/>
      <c r="E5" s="34" t="s">
        <v>371</v>
      </c>
      <c r="F5" s="56"/>
      <c r="G5" s="57"/>
    </row>
    <row r="6" spans="1:7" s="58" customFormat="1" ht="11.25">
      <c r="A6" s="26">
        <v>3</v>
      </c>
      <c r="B6" s="59" t="s">
        <v>126</v>
      </c>
      <c r="C6" s="56"/>
      <c r="D6" s="56"/>
      <c r="E6" s="34" t="s">
        <v>371</v>
      </c>
      <c r="F6" s="56"/>
      <c r="G6" s="57"/>
    </row>
    <row r="7" spans="1:7" s="58" customFormat="1" ht="11.25">
      <c r="A7" s="26">
        <v>4</v>
      </c>
      <c r="B7" s="59" t="s">
        <v>127</v>
      </c>
      <c r="C7" s="56"/>
      <c r="D7" s="56"/>
      <c r="E7" s="34" t="s">
        <v>371</v>
      </c>
      <c r="F7" s="56"/>
      <c r="G7" s="57"/>
    </row>
    <row r="8" spans="1:7" s="58" customFormat="1" ht="11.25">
      <c r="A8" s="201">
        <v>5</v>
      </c>
      <c r="B8" s="59" t="s">
        <v>6</v>
      </c>
      <c r="C8" s="56"/>
      <c r="D8" s="56"/>
      <c r="E8" s="34" t="s">
        <v>371</v>
      </c>
      <c r="F8" s="56"/>
      <c r="G8" s="57"/>
    </row>
    <row r="9" spans="1:7" s="58" customFormat="1" ht="11.25">
      <c r="A9" s="26">
        <v>6</v>
      </c>
      <c r="B9" s="59" t="s">
        <v>205</v>
      </c>
      <c r="C9" s="56"/>
      <c r="D9" s="56"/>
      <c r="E9" s="34" t="s">
        <v>371</v>
      </c>
      <c r="F9" s="56"/>
      <c r="G9" s="57"/>
    </row>
    <row r="10" spans="1:6" ht="11.25">
      <c r="A10" s="26">
        <v>7</v>
      </c>
      <c r="B10" s="52" t="s">
        <v>132</v>
      </c>
      <c r="C10" s="34"/>
      <c r="D10" s="34"/>
      <c r="E10" s="34" t="s">
        <v>371</v>
      </c>
      <c r="F10" s="34"/>
    </row>
    <row r="11" spans="1:6" ht="22.5">
      <c r="A11" s="201">
        <v>8</v>
      </c>
      <c r="B11" s="60" t="s">
        <v>134</v>
      </c>
      <c r="C11" s="38" t="s">
        <v>958</v>
      </c>
      <c r="D11" s="34"/>
      <c r="E11" s="34"/>
      <c r="F11" s="34"/>
    </row>
    <row r="12" spans="1:6" ht="11.25">
      <c r="A12" s="26">
        <v>9</v>
      </c>
      <c r="B12" s="52" t="s">
        <v>135</v>
      </c>
      <c r="C12" s="61"/>
      <c r="D12" s="34"/>
      <c r="E12" s="34" t="s">
        <v>371</v>
      </c>
      <c r="F12" s="34"/>
    </row>
    <row r="13" spans="1:6" ht="22.5">
      <c r="A13" s="26">
        <v>10</v>
      </c>
      <c r="B13" s="62" t="s">
        <v>490</v>
      </c>
      <c r="C13" s="38" t="s">
        <v>959</v>
      </c>
      <c r="D13" s="34"/>
      <c r="E13" s="34" t="s">
        <v>371</v>
      </c>
      <c r="F13" s="34"/>
    </row>
    <row r="14" spans="1:6" ht="11.25">
      <c r="A14" s="26">
        <v>11</v>
      </c>
      <c r="B14" s="63" t="s">
        <v>120</v>
      </c>
      <c r="C14" s="61"/>
      <c r="D14" s="34"/>
      <c r="E14" s="34" t="s">
        <v>371</v>
      </c>
      <c r="F14" s="34"/>
    </row>
    <row r="15" spans="1:6" ht="11.25">
      <c r="A15" s="26">
        <v>12</v>
      </c>
      <c r="B15" s="64" t="s">
        <v>121</v>
      </c>
      <c r="C15" s="61"/>
      <c r="D15" s="34"/>
      <c r="E15" s="34" t="s">
        <v>371</v>
      </c>
      <c r="F15" s="34"/>
    </row>
    <row r="16" spans="1:6" ht="11.25">
      <c r="A16" s="201">
        <v>13</v>
      </c>
      <c r="B16" s="64" t="s">
        <v>122</v>
      </c>
      <c r="C16" s="61"/>
      <c r="D16" s="34"/>
      <c r="E16" s="34" t="s">
        <v>371</v>
      </c>
      <c r="F16" s="34"/>
    </row>
    <row r="17" spans="1:6" ht="11.25">
      <c r="A17" s="26">
        <v>14</v>
      </c>
      <c r="B17" s="64" t="s">
        <v>482</v>
      </c>
      <c r="C17" s="61"/>
      <c r="D17" s="34"/>
      <c r="E17" s="34" t="s">
        <v>371</v>
      </c>
      <c r="F17" s="34"/>
    </row>
    <row r="18" spans="1:7" s="58" customFormat="1" ht="11.25">
      <c r="A18" s="26">
        <v>15</v>
      </c>
      <c r="B18" s="59" t="s">
        <v>124</v>
      </c>
      <c r="C18" s="65"/>
      <c r="D18" s="56"/>
      <c r="E18" s="34" t="s">
        <v>371</v>
      </c>
      <c r="F18" s="56"/>
      <c r="G18" s="57"/>
    </row>
    <row r="19" spans="1:7" s="58" customFormat="1" ht="11.25">
      <c r="A19" s="201">
        <v>16</v>
      </c>
      <c r="B19" s="66" t="s">
        <v>126</v>
      </c>
      <c r="C19" s="65"/>
      <c r="D19" s="56"/>
      <c r="E19" s="34" t="s">
        <v>371</v>
      </c>
      <c r="F19" s="56"/>
      <c r="G19" s="57"/>
    </row>
    <row r="20" spans="1:7" s="58" customFormat="1" ht="11.25">
      <c r="A20" s="26">
        <v>17</v>
      </c>
      <c r="B20" s="66" t="s">
        <v>202</v>
      </c>
      <c r="C20" s="65"/>
      <c r="D20" s="56"/>
      <c r="E20" s="34" t="s">
        <v>371</v>
      </c>
      <c r="F20" s="56"/>
      <c r="G20" s="57"/>
    </row>
    <row r="21" spans="1:7" s="58" customFormat="1" ht="11.25">
      <c r="A21" s="26">
        <v>18</v>
      </c>
      <c r="B21" s="66" t="s">
        <v>203</v>
      </c>
      <c r="C21" s="65"/>
      <c r="D21" s="56"/>
      <c r="E21" s="34" t="s">
        <v>371</v>
      </c>
      <c r="F21" s="56"/>
      <c r="G21" s="57"/>
    </row>
    <row r="22" spans="1:7" s="58" customFormat="1" ht="11.25">
      <c r="A22" s="201">
        <v>19</v>
      </c>
      <c r="B22" s="66" t="s">
        <v>204</v>
      </c>
      <c r="C22" s="65"/>
      <c r="D22" s="56"/>
      <c r="E22" s="34" t="s">
        <v>371</v>
      </c>
      <c r="F22" s="56"/>
      <c r="G22" s="57"/>
    </row>
    <row r="23" spans="1:7" s="58" customFormat="1" ht="11.25">
      <c r="A23" s="26">
        <v>20</v>
      </c>
      <c r="B23" s="59" t="s">
        <v>128</v>
      </c>
      <c r="C23" s="65"/>
      <c r="D23" s="67"/>
      <c r="E23" s="34" t="s">
        <v>371</v>
      </c>
      <c r="F23" s="56"/>
      <c r="G23" s="57"/>
    </row>
    <row r="24" spans="1:7" s="58" customFormat="1" ht="11.25">
      <c r="A24" s="26">
        <v>21</v>
      </c>
      <c r="B24" s="59" t="s">
        <v>133</v>
      </c>
      <c r="C24" s="65"/>
      <c r="D24" s="67"/>
      <c r="E24" s="34" t="s">
        <v>371</v>
      </c>
      <c r="F24" s="56"/>
      <c r="G24" s="57"/>
    </row>
    <row r="25" spans="1:7" s="58" customFormat="1" ht="11.25">
      <c r="A25" s="26">
        <v>22</v>
      </c>
      <c r="B25" s="59" t="s">
        <v>129</v>
      </c>
      <c r="C25" s="65"/>
      <c r="D25" s="67"/>
      <c r="E25" s="34" t="s">
        <v>371</v>
      </c>
      <c r="F25" s="56"/>
      <c r="G25" s="57"/>
    </row>
    <row r="26" spans="1:7" s="58" customFormat="1" ht="11.25">
      <c r="A26" s="26">
        <v>23</v>
      </c>
      <c r="B26" s="59" t="s">
        <v>130</v>
      </c>
      <c r="C26" s="65"/>
      <c r="D26" s="56"/>
      <c r="E26" s="34" t="s">
        <v>371</v>
      </c>
      <c r="F26" s="56"/>
      <c r="G26" s="57"/>
    </row>
    <row r="27" spans="1:7" s="58" customFormat="1" ht="11.25">
      <c r="A27" s="201">
        <v>24</v>
      </c>
      <c r="B27" s="66" t="s">
        <v>126</v>
      </c>
      <c r="C27" s="65"/>
      <c r="D27" s="56"/>
      <c r="E27" s="34" t="s">
        <v>371</v>
      </c>
      <c r="F27" s="56"/>
      <c r="G27" s="57"/>
    </row>
    <row r="28" spans="1:7" s="58" customFormat="1" ht="11.25">
      <c r="A28" s="26">
        <v>25</v>
      </c>
      <c r="B28" s="66" t="s">
        <v>131</v>
      </c>
      <c r="C28" s="65"/>
      <c r="D28" s="56"/>
      <c r="E28" s="34" t="s">
        <v>371</v>
      </c>
      <c r="F28" s="56"/>
      <c r="G28" s="57"/>
    </row>
    <row r="29" spans="1:7" s="58" customFormat="1" ht="11.25">
      <c r="A29" s="26">
        <v>26</v>
      </c>
      <c r="B29" s="66" t="s">
        <v>481</v>
      </c>
      <c r="C29" s="65"/>
      <c r="D29" s="56"/>
      <c r="E29" s="34" t="s">
        <v>371</v>
      </c>
      <c r="F29" s="56"/>
      <c r="G29" s="57"/>
    </row>
    <row r="30" spans="1:6" ht="11.25">
      <c r="A30" s="201">
        <v>27</v>
      </c>
      <c r="B30" s="63" t="s">
        <v>331</v>
      </c>
      <c r="C30" s="61"/>
      <c r="D30" s="34"/>
      <c r="E30" s="34" t="s">
        <v>371</v>
      </c>
      <c r="F30" s="34"/>
    </row>
    <row r="31" spans="1:6" ht="22.5">
      <c r="A31" s="26">
        <v>28</v>
      </c>
      <c r="B31" s="68" t="s">
        <v>6</v>
      </c>
      <c r="C31" s="38" t="s">
        <v>960</v>
      </c>
      <c r="D31" s="34"/>
      <c r="E31" s="34" t="s">
        <v>371</v>
      </c>
      <c r="F31" s="34"/>
    </row>
  </sheetData>
  <sheetProtection/>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86.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
    </sheetView>
  </sheetViews>
  <sheetFormatPr defaultColWidth="8.796875" defaultRowHeight="14.25"/>
  <cols>
    <col min="1" max="1" width="4" style="39" bestFit="1" customWidth="1"/>
    <col min="2" max="2" width="30.09765625" style="36" customWidth="1"/>
    <col min="3" max="3" width="47.3984375" style="36" bestFit="1" customWidth="1"/>
    <col min="4" max="4" width="15.8984375" style="36" bestFit="1" customWidth="1"/>
    <col min="5" max="5" width="13.3984375" style="36" bestFit="1" customWidth="1"/>
    <col min="6" max="6" width="14.8984375" style="36" bestFit="1" customWidth="1"/>
    <col min="7" max="16384" width="9" style="36" customWidth="1"/>
  </cols>
  <sheetData>
    <row r="1" spans="1:7" s="49" customFormat="1" ht="11.25">
      <c r="A1" s="447" t="s">
        <v>1582</v>
      </c>
      <c r="B1" s="29" t="s">
        <v>1440</v>
      </c>
      <c r="C1" s="29" t="s">
        <v>497</v>
      </c>
      <c r="D1" s="30" t="s">
        <v>813</v>
      </c>
      <c r="E1" s="30" t="s">
        <v>518</v>
      </c>
      <c r="F1" s="30" t="s">
        <v>519</v>
      </c>
      <c r="G1" s="39"/>
    </row>
    <row r="2" spans="1:6" ht="12" customHeight="1">
      <c r="A2" s="26">
        <v>0</v>
      </c>
      <c r="B2" s="43" t="s">
        <v>466</v>
      </c>
      <c r="C2" s="32"/>
      <c r="D2" s="32"/>
      <c r="E2" s="32"/>
      <c r="F2" s="32"/>
    </row>
    <row r="3" spans="1:6" ht="12" customHeight="1">
      <c r="A3" s="26">
        <v>0</v>
      </c>
      <c r="B3" s="43" t="s">
        <v>474</v>
      </c>
      <c r="C3" s="50" t="s">
        <v>525</v>
      </c>
      <c r="D3" s="32"/>
      <c r="E3" s="32"/>
      <c r="F3" s="32"/>
    </row>
    <row r="4" spans="1:6" ht="12" customHeight="1">
      <c r="A4" s="26">
        <v>1</v>
      </c>
      <c r="B4" s="51" t="s">
        <v>475</v>
      </c>
      <c r="C4" s="50"/>
      <c r="D4" s="32"/>
      <c r="E4" s="32"/>
      <c r="F4" s="32"/>
    </row>
    <row r="5" spans="1:6" ht="12" customHeight="1">
      <c r="A5" s="26">
        <v>2</v>
      </c>
      <c r="B5" s="52" t="s">
        <v>112</v>
      </c>
      <c r="C5" s="50" t="s">
        <v>870</v>
      </c>
      <c r="D5" s="32"/>
      <c r="E5" s="26" t="s">
        <v>371</v>
      </c>
      <c r="F5" s="32"/>
    </row>
  </sheetData>
  <sheetProtection/>
  <hyperlinks>
    <hyperlink ref="A1" location="Links_" display="Links"/>
  </hyperlinks>
  <printOptions/>
  <pageMargins left="0.7" right="0.7" top="0.75" bottom="0.75" header="0.3" footer="0.3"/>
  <pageSetup horizontalDpi="600" verticalDpi="600" orientation="landscape" paperSize="9" scale="85" r:id="rId1"/>
</worksheet>
</file>

<file path=xl/worksheets/sheet87.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10.296875" defaultRowHeight="14.25"/>
  <cols>
    <col min="1" max="1" width="7.5" style="1" bestFit="1" customWidth="1"/>
    <col min="2" max="2" width="12.09765625" style="1" bestFit="1" customWidth="1"/>
    <col min="3" max="3" width="5.69921875" style="1" bestFit="1" customWidth="1"/>
    <col min="4" max="4" width="34.59765625" style="1" bestFit="1" customWidth="1"/>
    <col min="5" max="5" width="26.5" style="1" bestFit="1" customWidth="1"/>
    <col min="6" max="16384" width="10.19921875" style="1" customWidth="1"/>
  </cols>
  <sheetData>
    <row r="1" spans="1:5" ht="11.25">
      <c r="A1" s="105" t="s">
        <v>1269</v>
      </c>
      <c r="B1" s="105" t="s">
        <v>1270</v>
      </c>
      <c r="C1" s="105" t="s">
        <v>1200</v>
      </c>
      <c r="D1" s="105" t="s">
        <v>1271</v>
      </c>
      <c r="E1" s="105" t="s">
        <v>1201</v>
      </c>
    </row>
    <row r="2" spans="1:5" ht="11.25">
      <c r="A2" s="2" t="s">
        <v>1219</v>
      </c>
      <c r="B2" s="2" t="s">
        <v>1272</v>
      </c>
      <c r="C2" s="2" t="s">
        <v>1273</v>
      </c>
      <c r="D2" s="2" t="s">
        <v>1274</v>
      </c>
      <c r="E2" s="2" t="s">
        <v>1275</v>
      </c>
    </row>
    <row r="3" spans="1:5" ht="11.25">
      <c r="A3" s="2" t="s">
        <v>1221</v>
      </c>
      <c r="B3" s="2" t="s">
        <v>1276</v>
      </c>
      <c r="C3" s="2" t="s">
        <v>1273</v>
      </c>
      <c r="D3" s="2" t="s">
        <v>1274</v>
      </c>
      <c r="E3" s="2" t="s">
        <v>1275</v>
      </c>
    </row>
    <row r="4" spans="1:5" ht="11.25">
      <c r="A4" s="2" t="s">
        <v>1220</v>
      </c>
      <c r="B4" s="2" t="s">
        <v>1277</v>
      </c>
      <c r="C4" s="2" t="s">
        <v>1273</v>
      </c>
      <c r="D4" s="2" t="s">
        <v>1274</v>
      </c>
      <c r="E4" s="2" t="s">
        <v>1275</v>
      </c>
    </row>
    <row r="5" spans="1:5" ht="11.25">
      <c r="A5" s="2" t="s">
        <v>1218</v>
      </c>
      <c r="B5" s="2" t="s">
        <v>1278</v>
      </c>
      <c r="C5" s="2" t="s">
        <v>1273</v>
      </c>
      <c r="D5" s="2" t="s">
        <v>1274</v>
      </c>
      <c r="E5" s="2" t="s">
        <v>1275</v>
      </c>
    </row>
    <row r="6" spans="1:5" ht="11.25">
      <c r="A6" s="2" t="s">
        <v>1235</v>
      </c>
      <c r="B6" s="2" t="s">
        <v>1279</v>
      </c>
      <c r="C6" s="2" t="s">
        <v>1280</v>
      </c>
      <c r="D6" s="2" t="s">
        <v>1281</v>
      </c>
      <c r="E6" s="2" t="s">
        <v>1282</v>
      </c>
    </row>
    <row r="7" spans="1:5" ht="11.25">
      <c r="A7" s="2" t="s">
        <v>1283</v>
      </c>
      <c r="B7" s="2" t="s">
        <v>1284</v>
      </c>
      <c r="C7" s="2" t="s">
        <v>1285</v>
      </c>
      <c r="D7" s="2" t="s">
        <v>1286</v>
      </c>
      <c r="E7" s="2" t="s">
        <v>1287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3"/>
  </sheetPr>
  <dimension ref="A1:I4"/>
  <sheetViews>
    <sheetView zoomScalePageLayoutView="0" workbookViewId="0" topLeftCell="A1">
      <selection activeCell="A1" sqref="A1"/>
    </sheetView>
  </sheetViews>
  <sheetFormatPr defaultColWidth="8.796875" defaultRowHeight="14.25"/>
  <cols>
    <col min="1" max="1" width="3.8984375" style="421" bestFit="1" customWidth="1"/>
    <col min="2" max="2" width="13.59765625" style="438" bestFit="1" customWidth="1"/>
    <col min="3" max="3" width="11.59765625" style="421" bestFit="1" customWidth="1"/>
    <col min="4" max="4" width="4.19921875" style="421" bestFit="1" customWidth="1"/>
    <col min="5" max="5" width="5.09765625" style="421" bestFit="1" customWidth="1"/>
    <col min="6" max="6" width="6" style="421" bestFit="1" customWidth="1"/>
    <col min="7" max="7" width="6.3984375" style="421" bestFit="1" customWidth="1"/>
    <col min="8" max="8" width="6.09765625" style="421" bestFit="1" customWidth="1"/>
    <col min="9" max="9" width="6.59765625" style="421" bestFit="1" customWidth="1"/>
    <col min="10" max="16384" width="9" style="421" customWidth="1"/>
  </cols>
  <sheetData>
    <row r="1" spans="1:9" ht="11.25">
      <c r="A1" s="600" t="s">
        <v>1582</v>
      </c>
      <c r="B1" s="605" t="s">
        <v>1254</v>
      </c>
      <c r="C1" s="604" t="s">
        <v>1234</v>
      </c>
      <c r="D1" s="606" t="s">
        <v>822</v>
      </c>
      <c r="E1" s="606" t="s">
        <v>1361</v>
      </c>
      <c r="F1" s="604" t="s">
        <v>1216</v>
      </c>
      <c r="G1" s="604" t="s">
        <v>1237</v>
      </c>
      <c r="H1" s="604" t="s">
        <v>1217</v>
      </c>
      <c r="I1" s="604" t="s">
        <v>497</v>
      </c>
    </row>
    <row r="2" spans="1:9" ht="11.25">
      <c r="A2" s="420"/>
      <c r="B2" s="422" t="s">
        <v>21</v>
      </c>
      <c r="C2" s="460" t="s">
        <v>1231</v>
      </c>
      <c r="D2" s="420" t="s">
        <v>413</v>
      </c>
      <c r="E2" s="420" t="str">
        <f>CONCATENATE("dim_",D2)</f>
        <v>dim_TA</v>
      </c>
      <c r="F2" s="471" t="s">
        <v>1224</v>
      </c>
      <c r="G2" s="420" t="s">
        <v>1219</v>
      </c>
      <c r="H2" s="420"/>
      <c r="I2" s="420"/>
    </row>
    <row r="3" spans="1:9" ht="11.25">
      <c r="A3" s="420">
        <v>1</v>
      </c>
      <c r="B3" s="422" t="s">
        <v>1209</v>
      </c>
      <c r="C3" s="460" t="s">
        <v>1233</v>
      </c>
      <c r="D3" s="420" t="s">
        <v>1070</v>
      </c>
      <c r="E3" s="420" t="str">
        <f>CONCATENATE("ta_",D3)</f>
        <v>ta_x1</v>
      </c>
      <c r="F3" s="471" t="s">
        <v>1224</v>
      </c>
      <c r="G3" s="420" t="s">
        <v>1235</v>
      </c>
      <c r="H3" s="420"/>
      <c r="I3" s="420"/>
    </row>
    <row r="4" spans="1:9" ht="11.25">
      <c r="A4" s="420">
        <v>2</v>
      </c>
      <c r="B4" s="422" t="s">
        <v>1210</v>
      </c>
      <c r="C4" s="460" t="s">
        <v>1233</v>
      </c>
      <c r="D4" s="420" t="s">
        <v>1071</v>
      </c>
      <c r="E4" s="420" t="str">
        <f>CONCATENATE("ta_",D4)</f>
        <v>ta_x2</v>
      </c>
      <c r="F4" s="471" t="s">
        <v>1224</v>
      </c>
      <c r="G4" s="420" t="s">
        <v>1235</v>
      </c>
      <c r="H4" s="420"/>
      <c r="I4" s="420"/>
    </row>
  </sheetData>
  <sheetProtection/>
  <dataValidations count="1">
    <dataValidation type="list" allowBlank="1" showInputMessage="1" showErrorMessage="1" sqref="C2:C4">
      <formula1>"Primary item,Explicit dimension,Typed dimension,Default member,Member,Typed domain"</formula1>
    </dataValidation>
  </dataValidations>
  <hyperlinks>
    <hyperlink ref="A1" location="Links_" display="Links"/>
  </hyperlink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Reporting - Advisory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FINREP DPS</dc:title>
  <dc:subject/>
  <dc:creator>Bartosz Ochocki</dc:creator>
  <cp:keywords/>
  <dc:description/>
  <cp:lastModifiedBy>Bartosz Ochocki</cp:lastModifiedBy>
  <cp:lastPrinted>2010-03-30T10:56:18Z</cp:lastPrinted>
  <dcterms:created xsi:type="dcterms:W3CDTF">2009-11-09T12:56:38Z</dcterms:created>
  <dcterms:modified xsi:type="dcterms:W3CDTF">2011-01-19T14:58:03Z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